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queryTables/queryTable1.xml" ContentType="application/vnd.openxmlformats-officedocument.spreadsheetml.query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M:\Departments\Businessoffice\AP\Website updates forms\"/>
    </mc:Choice>
  </mc:AlternateContent>
  <xr:revisionPtr revIDLastSave="0" documentId="8_{8762406D-622E-498F-8BE7-7D2B4304619A}" xr6:coauthVersionLast="47" xr6:coauthVersionMax="47" xr10:uidLastSave="{00000000-0000-0000-0000-000000000000}"/>
  <bookViews>
    <workbookView xWindow="28680" yWindow="-120" windowWidth="29040" windowHeight="15720" tabRatio="783" xr2:uid="{00000000-000D-0000-FFFF-FFFF00000000}"/>
  </bookViews>
  <sheets>
    <sheet name="Expense Report" sheetId="1" r:id="rId1"/>
    <sheet name="Mileage Log" sheetId="2" r:id="rId2"/>
    <sheet name="Intl Currency Log" sheetId="6" r:id="rId3"/>
    <sheet name="Sheet3" sheetId="9" state="hidden" r:id="rId4"/>
    <sheet name="Instructions" sheetId="3" r:id="rId5"/>
    <sheet name="Sample" sheetId="4" r:id="rId6"/>
    <sheet name="Sample (2)" sheetId="5" r:id="rId7"/>
  </sheets>
  <definedNames>
    <definedName name="_?from_USD_amount_1" localSheetId="3">Sheet3!$A$2:$A$53</definedName>
    <definedName name="Currency">#REF!</definedName>
    <definedName name="Currency_Type">Sheet3!$A$1:$A$53</definedName>
    <definedName name="CurrencyRate">#REF!</definedName>
    <definedName name="_xlnm.Print_Area" localSheetId="0">'Expense Report'!$A$1:$K$55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1" i="2" l="1"/>
  <c r="G30" i="2"/>
  <c r="G29" i="2"/>
  <c r="G28" i="2"/>
  <c r="G27" i="2"/>
  <c r="G26" i="2"/>
  <c r="G25" i="2"/>
  <c r="G24" i="2"/>
  <c r="G23" i="2"/>
  <c r="G22" i="2"/>
  <c r="G21" i="2"/>
  <c r="G20" i="2"/>
  <c r="G19" i="2"/>
  <c r="G18" i="2"/>
  <c r="G17" i="2"/>
  <c r="G16" i="2"/>
  <c r="G15" i="2"/>
  <c r="G14" i="2"/>
  <c r="G13" i="2"/>
  <c r="G12" i="2"/>
  <c r="G11" i="2"/>
  <c r="G10" i="2"/>
  <c r="G9" i="2"/>
  <c r="G8" i="2"/>
  <c r="E10" i="6" a="1"/>
  <c r="E10" i="6" s="1"/>
  <c r="F10" i="6" s="1"/>
  <c r="E11" i="6" a="1"/>
  <c r="E11" i="6" s="1"/>
  <c r="F11" i="6"/>
  <c r="E12" i="6" a="1"/>
  <c r="E12" i="6" s="1"/>
  <c r="F12" i="6"/>
  <c r="E13" i="6" a="1"/>
  <c r="E13" i="6" s="1"/>
  <c r="F13" i="6"/>
  <c r="E14" i="6" a="1"/>
  <c r="E14" i="6" s="1"/>
  <c r="F14" i="6"/>
  <c r="E15" i="6" a="1"/>
  <c r="E15" i="6" s="1"/>
  <c r="F15" i="6"/>
  <c r="E16" i="6" a="1"/>
  <c r="E16" i="6" s="1"/>
  <c r="F16" i="6"/>
  <c r="E17" i="6" a="1"/>
  <c r="E17" i="6" s="1"/>
  <c r="F17" i="6"/>
  <c r="E18" i="6" a="1"/>
  <c r="E18" i="6" s="1"/>
  <c r="F18" i="6"/>
  <c r="E19" i="6" a="1"/>
  <c r="E19" i="6"/>
  <c r="F19" i="6"/>
  <c r="E20" i="6" a="1"/>
  <c r="E20" i="6" s="1"/>
  <c r="F20" i="6"/>
  <c r="E21" i="6" a="1"/>
  <c r="E21" i="6" s="1"/>
  <c r="F21" i="6"/>
  <c r="E22" i="6" a="1"/>
  <c r="E22" i="6" s="1"/>
  <c r="F22" i="6"/>
  <c r="E23" i="6" a="1"/>
  <c r="E23" i="6" s="1"/>
  <c r="F23" i="6"/>
  <c r="E24" i="6" a="1"/>
  <c r="E24" i="6" s="1"/>
  <c r="F24" i="6"/>
  <c r="E25" i="6" a="1"/>
  <c r="E25" i="6" s="1"/>
  <c r="F25" i="6"/>
  <c r="E26" i="6" a="1"/>
  <c r="E26" i="6" s="1"/>
  <c r="F26" i="6"/>
  <c r="E27" i="6" a="1"/>
  <c r="E27" i="6" s="1"/>
  <c r="F27" i="6"/>
  <c r="E28" i="6" a="1"/>
  <c r="E28" i="6" s="1"/>
  <c r="F28" i="6"/>
  <c r="E29" i="6" a="1"/>
  <c r="E29" i="6" s="1"/>
  <c r="F29" i="6"/>
  <c r="E30" i="6" a="1"/>
  <c r="E30" i="6" s="1"/>
  <c r="F30" i="6"/>
  <c r="E31" i="6" a="1"/>
  <c r="E31" i="6" s="1"/>
  <c r="F31" i="6"/>
  <c r="E32" i="6" a="1"/>
  <c r="E32" i="6" s="1"/>
  <c r="F32" i="6"/>
  <c r="E33" i="6" a="1"/>
  <c r="E33" i="6" s="1"/>
  <c r="F33" i="6"/>
  <c r="E34" i="6" a="1"/>
  <c r="E34" i="6" s="1"/>
  <c r="F34" i="6"/>
  <c r="E9" i="6" a="1"/>
  <c r="E9" i="6" s="1"/>
  <c r="F9" i="6" s="1"/>
  <c r="F32" i="2"/>
  <c r="F71" i="6"/>
  <c r="F70" i="6"/>
  <c r="F69" i="6"/>
  <c r="F68" i="6"/>
  <c r="F67" i="6"/>
  <c r="F66" i="6"/>
  <c r="F65" i="6"/>
  <c r="F64" i="6"/>
  <c r="F63" i="6"/>
  <c r="F62" i="6"/>
  <c r="F61" i="6"/>
  <c r="F60" i="6"/>
  <c r="F59" i="6"/>
  <c r="F58" i="6"/>
  <c r="F57" i="6"/>
  <c r="F56" i="6"/>
  <c r="F55" i="6"/>
  <c r="F54" i="6"/>
  <c r="F53" i="6"/>
  <c r="F52" i="6"/>
  <c r="F51" i="6"/>
  <c r="F50" i="6"/>
  <c r="F49" i="6"/>
  <c r="F48" i="6"/>
  <c r="F47" i="6"/>
  <c r="F46" i="6"/>
  <c r="F45" i="6"/>
  <c r="F73" i="6"/>
  <c r="C73" i="6"/>
  <c r="F72" i="6"/>
  <c r="C36" i="6"/>
  <c r="D54" i="5"/>
  <c r="J44" i="5"/>
  <c r="J39" i="5"/>
  <c r="J31" i="5"/>
  <c r="J30" i="5"/>
  <c r="J32" i="5"/>
  <c r="J29" i="5"/>
  <c r="J28" i="5"/>
  <c r="J23" i="5"/>
  <c r="J22" i="5"/>
  <c r="J21" i="5"/>
  <c r="J20" i="5"/>
  <c r="J19" i="5"/>
  <c r="J18" i="5"/>
  <c r="J17" i="5"/>
  <c r="J16" i="5"/>
  <c r="J15" i="5"/>
  <c r="J14" i="5"/>
  <c r="J24" i="5"/>
  <c r="J13" i="5"/>
  <c r="J12" i="5"/>
  <c r="I6" i="5"/>
  <c r="D54" i="1"/>
  <c r="C53" i="4"/>
  <c r="J39" i="4"/>
  <c r="J31" i="4"/>
  <c r="J30" i="4"/>
  <c r="J32" i="4"/>
  <c r="J29" i="4"/>
  <c r="J28" i="4"/>
  <c r="J23" i="4"/>
  <c r="J22" i="4"/>
  <c r="J21" i="4"/>
  <c r="J20" i="4"/>
  <c r="J19" i="4"/>
  <c r="J44" i="4"/>
  <c r="J18" i="4"/>
  <c r="J17" i="4"/>
  <c r="J16" i="4"/>
  <c r="J15" i="4"/>
  <c r="J14" i="4"/>
  <c r="J13" i="4"/>
  <c r="J12" i="4"/>
  <c r="J24" i="4"/>
  <c r="I6" i="4"/>
  <c r="J28" i="1"/>
  <c r="J39" i="1"/>
  <c r="J16" i="1"/>
  <c r="J23" i="1"/>
  <c r="J31" i="1"/>
  <c r="J32" i="1"/>
  <c r="J30" i="1"/>
  <c r="J15" i="1"/>
  <c r="J13" i="1"/>
  <c r="J24" i="1"/>
  <c r="J42" i="1"/>
  <c r="J46" i="1"/>
  <c r="J29" i="1"/>
  <c r="J22" i="1"/>
  <c r="J21" i="1"/>
  <c r="J20" i="1"/>
  <c r="J19" i="1"/>
  <c r="J18" i="1"/>
  <c r="J44" i="1"/>
  <c r="J17" i="1"/>
  <c r="J14" i="1"/>
  <c r="J12" i="1"/>
  <c r="I6" i="1"/>
  <c r="J52" i="1"/>
  <c r="J51" i="1"/>
  <c r="J42" i="5"/>
  <c r="J46" i="5"/>
  <c r="J42" i="4"/>
  <c r="J46" i="4"/>
  <c r="J52" i="5"/>
  <c r="J51" i="5"/>
  <c r="J50" i="4"/>
  <c r="J51" i="4"/>
  <c r="G32" i="2" l="1"/>
  <c r="F3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Crystal L. Walton</author>
  </authors>
  <commentList>
    <comment ref="C10" authorId="0" shapeId="0" xr:uid="{00000000-0006-0000-0500-000001000000}">
      <text>
        <r>
          <rPr>
            <sz val="8"/>
            <color indexed="81"/>
            <rFont val="Tahoma"/>
            <family val="2"/>
          </rPr>
          <t xml:space="preserve">Please base times of departure upon the time you left your residence.  And base times of return upon the time you arrived back to Regent or to your residence.  
</t>
        </r>
      </text>
    </comment>
    <comment ref="K11" authorId="0" shapeId="0" xr:uid="{00000000-0006-0000-0500-000002000000}">
      <text>
        <r>
          <rPr>
            <sz val="8"/>
            <color indexed="81"/>
            <rFont val="Tahoma"/>
            <family val="2"/>
          </rPr>
          <t xml:space="preserve">Place an asterisks next to each item that was paid for by a University Visa Card. The total is carried to the bottom section.
</t>
        </r>
      </text>
    </comment>
    <comment ref="A12" authorId="0" shapeId="0" xr:uid="{00000000-0006-0000-0500-000003000000}">
      <text>
        <r>
          <rPr>
            <sz val="8"/>
            <color indexed="81"/>
            <rFont val="Tahoma"/>
            <family val="2"/>
          </rPr>
          <t>Please click on the hyperlinks below to review the policy for each area of travel</t>
        </r>
      </text>
    </comment>
    <comment ref="B12" authorId="0" shapeId="0" xr:uid="{00000000-0006-0000-0500-000004000000}">
      <text>
        <r>
          <rPr>
            <sz val="8"/>
            <color indexed="81"/>
            <rFont val="Tahoma"/>
            <family val="2"/>
          </rPr>
          <t xml:space="preserve">If reporting mileage, please attach a Mileage Log to the Expense Report.  You can list multiple days on the log and combine the total on the Expense Report. 
</t>
        </r>
      </text>
    </comment>
    <comment ref="C21" authorId="0" shapeId="0" xr:uid="{00000000-0006-0000-0500-000005000000}">
      <text>
        <r>
          <rPr>
            <sz val="8"/>
            <color indexed="81"/>
            <rFont val="Tahoma"/>
            <family val="2"/>
          </rPr>
          <t>The time of departure and return affects the schedule of per diem.  Since John left at 8:00am, he does not receive breakfast per diem on the 13th. Likewise, since he returned at 2:00pm, no dinner per diem is given for the 16th.</t>
        </r>
      </text>
    </comment>
    <comment ref="D22" authorId="0" shapeId="0" xr:uid="{00000000-0006-0000-0500-000006000000}">
      <text>
        <r>
          <rPr>
            <sz val="8"/>
            <color indexed="81"/>
            <rFont val="Tahoma"/>
            <family val="2"/>
          </rPr>
          <t xml:space="preserve">Since John had a hospitality lunch on the 14th, no per diem is taken.
</t>
        </r>
      </text>
    </comment>
    <comment ref="B26" authorId="0" shapeId="0" xr:uid="{00000000-0006-0000-0500-000007000000}">
      <text>
        <r>
          <rPr>
            <sz val="8"/>
            <color indexed="81"/>
            <rFont val="Tahoma"/>
            <family val="2"/>
          </rPr>
          <t xml:space="preserve">If there is only one general expense, place a summary description here.  If there are various expenses, notate individual expenses on each line provided.
</t>
        </r>
      </text>
    </comment>
    <comment ref="A33" authorId="0" shapeId="0" xr:uid="{00000000-0006-0000-0500-000008000000}">
      <text>
        <r>
          <rPr>
            <sz val="8"/>
            <color indexed="81"/>
            <rFont val="Tahoma"/>
            <family val="2"/>
          </rPr>
          <t xml:space="preserve">Please be specific in your details of this section so that we can ensure compliance with IRS regulations. 
</t>
        </r>
      </text>
    </comment>
    <comment ref="A40" authorId="0" shapeId="0" xr:uid="{00000000-0006-0000-0500-000009000000}">
      <text>
        <r>
          <rPr>
            <sz val="8"/>
            <color indexed="81"/>
            <rFont val="Tahoma"/>
            <family val="2"/>
          </rPr>
          <t xml:space="preserve">For Expense Distribution, you can click on the hyperlink to review the Chart of Accounts.
</t>
        </r>
      </text>
    </comment>
    <comment ref="D44" authorId="0" shapeId="0" xr:uid="{00000000-0006-0000-0500-00000A000000}">
      <text>
        <r>
          <rPr>
            <sz val="8"/>
            <color indexed="81"/>
            <rFont val="Tahoma"/>
            <family val="2"/>
          </rPr>
          <t xml:space="preserve">The total of the Distribution should equal the total of the "Reimbursable Expenses."
</t>
        </r>
      </text>
    </comment>
    <comment ref="A47" authorId="0" shapeId="0" xr:uid="{00000000-0006-0000-0500-00000B000000}">
      <text>
        <r>
          <rPr>
            <sz val="8"/>
            <color indexed="81"/>
            <rFont val="Tahoma"/>
            <family val="2"/>
          </rPr>
          <t xml:space="preserve">If the check is to be mailed, please notate the payee's current address in the Comments Section
</t>
        </r>
      </text>
    </comment>
    <comment ref="J48" authorId="0" shapeId="0" xr:uid="{00000000-0006-0000-0500-00000C000000}">
      <text>
        <r>
          <rPr>
            <sz val="8"/>
            <color indexed="81"/>
            <rFont val="Tahoma"/>
            <family val="2"/>
          </rPr>
          <t xml:space="preserve">If received, indicate the Cash Advance amount in this cell.
</t>
        </r>
      </text>
    </comment>
    <comment ref="J51" authorId="0" shapeId="0" xr:uid="{00000000-0006-0000-0500-00000D000000}">
      <text>
        <r>
          <rPr>
            <sz val="8"/>
            <color indexed="81"/>
            <rFont val="Tahoma"/>
            <family val="2"/>
          </rPr>
          <t xml:space="preserve">If there is a balance due to Regent, please include a check with the Expense Report.
</t>
        </r>
      </text>
    </comment>
    <comment ref="G53" authorId="0" shapeId="0" xr:uid="{00000000-0006-0000-0500-00000E000000}">
      <text>
        <r>
          <rPr>
            <sz val="8"/>
            <color indexed="81"/>
            <rFont val="Tahoma"/>
            <family val="2"/>
          </rPr>
          <t xml:space="preserve">Please allow 5 Business Days for processing once received by Accounts Payable. 
</t>
        </r>
      </text>
    </comment>
    <comment ref="B54" authorId="0" shapeId="0" xr:uid="{00000000-0006-0000-0500-00000F000000}">
      <text>
        <r>
          <rPr>
            <sz val="8"/>
            <color indexed="81"/>
            <rFont val="Tahoma"/>
            <family val="2"/>
          </rPr>
          <t>Please have the expense report approved by someone with signature authority for each cost center being charged.</t>
        </r>
        <r>
          <rPr>
            <sz val="8"/>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8" deleted="1" background="1" refreshOnLoad="1" saveData="1">
    <webPr sourceData="1" parsePre="1" consecutive="1" xl2000="1" htmlTables="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0">
    <bk>
      <extLst>
        <ext uri="{3e2802c4-a4d2-4d8b-9148-e3be6c30e623}">
          <xlrd:rvb i="1"/>
        </ext>
      </extLst>
    </bk>
    <bk>
      <extLst>
        <ext uri="{3e2802c4-a4d2-4d8b-9148-e3be6c30e623}">
          <xlrd:rvb i="3"/>
        </ext>
      </extLst>
    </bk>
    <bk>
      <extLst>
        <ext uri="{3e2802c4-a4d2-4d8b-9148-e3be6c30e623}">
          <xlrd:rvb i="5"/>
        </ext>
      </extLst>
    </bk>
    <bk>
      <extLst>
        <ext uri="{3e2802c4-a4d2-4d8b-9148-e3be6c30e623}">
          <xlrd:rvb i="7"/>
        </ext>
      </extLst>
    </bk>
    <bk>
      <extLst>
        <ext uri="{3e2802c4-a4d2-4d8b-9148-e3be6c30e623}">
          <xlrd:rvb i="9"/>
        </ext>
      </extLst>
    </bk>
    <bk>
      <extLst>
        <ext uri="{3e2802c4-a4d2-4d8b-9148-e3be6c30e623}">
          <xlrd:rvb i="11"/>
        </ext>
      </extLst>
    </bk>
    <bk>
      <extLst>
        <ext uri="{3e2802c4-a4d2-4d8b-9148-e3be6c30e623}">
          <xlrd:rvb i="13"/>
        </ext>
      </extLst>
    </bk>
    <bk>
      <extLst>
        <ext uri="{3e2802c4-a4d2-4d8b-9148-e3be6c30e623}">
          <xlrd:rvb i="15"/>
        </ext>
      </extLst>
    </bk>
    <bk>
      <extLst>
        <ext uri="{3e2802c4-a4d2-4d8b-9148-e3be6c30e623}">
          <xlrd:rvb i="17"/>
        </ext>
      </extLst>
    </bk>
    <bk>
      <extLst>
        <ext uri="{3e2802c4-a4d2-4d8b-9148-e3be6c30e623}">
          <xlrd:rvb i="19"/>
        </ext>
      </extLst>
    </bk>
    <bk>
      <extLst>
        <ext uri="{3e2802c4-a4d2-4d8b-9148-e3be6c30e623}">
          <xlrd:rvb i="21"/>
        </ext>
      </extLst>
    </bk>
    <bk>
      <extLst>
        <ext uri="{3e2802c4-a4d2-4d8b-9148-e3be6c30e623}">
          <xlrd:rvb i="23"/>
        </ext>
      </extLst>
    </bk>
    <bk>
      <extLst>
        <ext uri="{3e2802c4-a4d2-4d8b-9148-e3be6c30e623}">
          <xlrd:rvb i="25"/>
        </ext>
      </extLst>
    </bk>
    <bk>
      <extLst>
        <ext uri="{3e2802c4-a4d2-4d8b-9148-e3be6c30e623}">
          <xlrd:rvb i="27"/>
        </ext>
      </extLst>
    </bk>
    <bk>
      <extLst>
        <ext uri="{3e2802c4-a4d2-4d8b-9148-e3be6c30e623}">
          <xlrd:rvb i="29"/>
        </ext>
      </extLst>
    </bk>
    <bk>
      <extLst>
        <ext uri="{3e2802c4-a4d2-4d8b-9148-e3be6c30e623}">
          <xlrd:rvb i="31"/>
        </ext>
      </extLst>
    </bk>
    <bk>
      <extLst>
        <ext uri="{3e2802c4-a4d2-4d8b-9148-e3be6c30e623}">
          <xlrd:rvb i="33"/>
        </ext>
      </extLst>
    </bk>
    <bk>
      <extLst>
        <ext uri="{3e2802c4-a4d2-4d8b-9148-e3be6c30e623}">
          <xlrd:rvb i="35"/>
        </ext>
      </extLst>
    </bk>
    <bk>
      <extLst>
        <ext uri="{3e2802c4-a4d2-4d8b-9148-e3be6c30e623}">
          <xlrd:rvb i="37"/>
        </ext>
      </extLst>
    </bk>
    <bk>
      <extLst>
        <ext uri="{3e2802c4-a4d2-4d8b-9148-e3be6c30e623}">
          <xlrd:rvb i="39"/>
        </ext>
      </extLst>
    </bk>
    <bk>
      <extLst>
        <ext uri="{3e2802c4-a4d2-4d8b-9148-e3be6c30e623}">
          <xlrd:rvb i="41"/>
        </ext>
      </extLst>
    </bk>
    <bk>
      <extLst>
        <ext uri="{3e2802c4-a4d2-4d8b-9148-e3be6c30e623}">
          <xlrd:rvb i="43"/>
        </ext>
      </extLst>
    </bk>
    <bk>
      <extLst>
        <ext uri="{3e2802c4-a4d2-4d8b-9148-e3be6c30e623}">
          <xlrd:rvb i="45"/>
        </ext>
      </extLst>
    </bk>
    <bk>
      <extLst>
        <ext uri="{3e2802c4-a4d2-4d8b-9148-e3be6c30e623}">
          <xlrd:rvb i="47"/>
        </ext>
      </extLst>
    </bk>
    <bk>
      <extLst>
        <ext uri="{3e2802c4-a4d2-4d8b-9148-e3be6c30e623}">
          <xlrd:rvb i="49"/>
        </ext>
      </extLst>
    </bk>
    <bk>
      <extLst>
        <ext uri="{3e2802c4-a4d2-4d8b-9148-e3be6c30e623}">
          <xlrd:rvb i="51"/>
        </ext>
      </extLst>
    </bk>
    <bk>
      <extLst>
        <ext uri="{3e2802c4-a4d2-4d8b-9148-e3be6c30e623}">
          <xlrd:rvb i="53"/>
        </ext>
      </extLst>
    </bk>
    <bk>
      <extLst>
        <ext uri="{3e2802c4-a4d2-4d8b-9148-e3be6c30e623}">
          <xlrd:rvb i="55"/>
        </ext>
      </extLst>
    </bk>
    <bk>
      <extLst>
        <ext uri="{3e2802c4-a4d2-4d8b-9148-e3be6c30e623}">
          <xlrd:rvb i="57"/>
        </ext>
      </extLst>
    </bk>
    <bk>
      <extLst>
        <ext uri="{3e2802c4-a4d2-4d8b-9148-e3be6c30e623}">
          <xlrd:rvb i="59"/>
        </ext>
      </extLst>
    </bk>
    <bk>
      <extLst>
        <ext uri="{3e2802c4-a4d2-4d8b-9148-e3be6c30e623}">
          <xlrd:rvb i="61"/>
        </ext>
      </extLst>
    </bk>
    <bk>
      <extLst>
        <ext uri="{3e2802c4-a4d2-4d8b-9148-e3be6c30e623}">
          <xlrd:rvb i="63"/>
        </ext>
      </extLst>
    </bk>
    <bk>
      <extLst>
        <ext uri="{3e2802c4-a4d2-4d8b-9148-e3be6c30e623}">
          <xlrd:rvb i="65"/>
        </ext>
      </extLst>
    </bk>
    <bk>
      <extLst>
        <ext uri="{3e2802c4-a4d2-4d8b-9148-e3be6c30e623}">
          <xlrd:rvb i="67"/>
        </ext>
      </extLst>
    </bk>
    <bk>
      <extLst>
        <ext uri="{3e2802c4-a4d2-4d8b-9148-e3be6c30e623}">
          <xlrd:rvb i="69"/>
        </ext>
      </extLst>
    </bk>
    <bk>
      <extLst>
        <ext uri="{3e2802c4-a4d2-4d8b-9148-e3be6c30e623}">
          <xlrd:rvb i="71"/>
        </ext>
      </extLst>
    </bk>
    <bk>
      <extLst>
        <ext uri="{3e2802c4-a4d2-4d8b-9148-e3be6c30e623}">
          <xlrd:rvb i="73"/>
        </ext>
      </extLst>
    </bk>
    <bk>
      <extLst>
        <ext uri="{3e2802c4-a4d2-4d8b-9148-e3be6c30e623}">
          <xlrd:rvb i="75"/>
        </ext>
      </extLst>
    </bk>
    <bk>
      <extLst>
        <ext uri="{3e2802c4-a4d2-4d8b-9148-e3be6c30e623}">
          <xlrd:rvb i="77"/>
        </ext>
      </extLst>
    </bk>
    <bk>
      <extLst>
        <ext uri="{3e2802c4-a4d2-4d8b-9148-e3be6c30e623}">
          <xlrd:rvb i="79"/>
        </ext>
      </extLst>
    </bk>
    <bk>
      <extLst>
        <ext uri="{3e2802c4-a4d2-4d8b-9148-e3be6c30e623}">
          <xlrd:rvb i="81"/>
        </ext>
      </extLst>
    </bk>
    <bk>
      <extLst>
        <ext uri="{3e2802c4-a4d2-4d8b-9148-e3be6c30e623}">
          <xlrd:rvb i="83"/>
        </ext>
      </extLst>
    </bk>
    <bk>
      <extLst>
        <ext uri="{3e2802c4-a4d2-4d8b-9148-e3be6c30e623}">
          <xlrd:rvb i="85"/>
        </ext>
      </extLst>
    </bk>
    <bk>
      <extLst>
        <ext uri="{3e2802c4-a4d2-4d8b-9148-e3be6c30e623}">
          <xlrd:rvb i="87"/>
        </ext>
      </extLst>
    </bk>
    <bk>
      <extLst>
        <ext uri="{3e2802c4-a4d2-4d8b-9148-e3be6c30e623}">
          <xlrd:rvb i="89"/>
        </ext>
      </extLst>
    </bk>
    <bk>
      <extLst>
        <ext uri="{3e2802c4-a4d2-4d8b-9148-e3be6c30e623}">
          <xlrd:rvb i="91"/>
        </ext>
      </extLst>
    </bk>
    <bk>
      <extLst>
        <ext uri="{3e2802c4-a4d2-4d8b-9148-e3be6c30e623}">
          <xlrd:rvb i="93"/>
        </ext>
      </extLst>
    </bk>
    <bk>
      <extLst>
        <ext uri="{3e2802c4-a4d2-4d8b-9148-e3be6c30e623}">
          <xlrd:rvb i="95"/>
        </ext>
      </extLst>
    </bk>
    <bk>
      <extLst>
        <ext uri="{3e2802c4-a4d2-4d8b-9148-e3be6c30e623}">
          <xlrd:rvb i="97"/>
        </ext>
      </extLst>
    </bk>
    <bk>
      <extLst>
        <ext uri="{3e2802c4-a4d2-4d8b-9148-e3be6c30e623}">
          <xlrd:rvb i="99"/>
        </ext>
      </extLst>
    </bk>
  </futureMetadata>
  <cellMetadata count="1">
    <bk>
      <rc t="1" v="0"/>
    </bk>
  </cellMetadata>
  <valueMetadata count="5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valueMetadata>
</metadata>
</file>

<file path=xl/sharedStrings.xml><?xml version="1.0" encoding="utf-8"?>
<sst xmlns="http://schemas.openxmlformats.org/spreadsheetml/2006/main" count="377" uniqueCount="208">
  <si>
    <t>Expense Report</t>
  </si>
  <si>
    <t xml:space="preserve">Payee's Full Name:   </t>
  </si>
  <si>
    <t>Date:</t>
  </si>
  <si>
    <t>Travel Expenses</t>
  </si>
  <si>
    <t>Location &amp; Purpose of Travel:</t>
  </si>
  <si>
    <t>Date &amp; Time of Departure:</t>
  </si>
  <si>
    <t>Date &amp; Time of Return:</t>
  </si>
  <si>
    <t>Dates:</t>
  </si>
  <si>
    <t>TOTAL</t>
  </si>
  <si>
    <t>(*)</t>
  </si>
  <si>
    <t>Ground 
Transportation</t>
  </si>
  <si>
    <t xml:space="preserve">Car Rental </t>
  </si>
  <si>
    <t>For Mileage Reimbursement, please reference the policy above and include a mileage log with your Expense Report.</t>
  </si>
  <si>
    <t>Gas for Rental</t>
  </si>
  <si>
    <t>Parking</t>
  </si>
  <si>
    <t>Tips</t>
  </si>
  <si>
    <t>Airfare</t>
  </si>
  <si>
    <t>Hotel</t>
  </si>
  <si>
    <t>Meals/Per Diem</t>
  </si>
  <si>
    <t>Breakfast</t>
  </si>
  <si>
    <t>Lunch</t>
  </si>
  <si>
    <t>Dinner</t>
  </si>
  <si>
    <t>Hospitality Expenses</t>
  </si>
  <si>
    <t>Other Expenses</t>
  </si>
  <si>
    <t>(Please specify)</t>
  </si>
  <si>
    <t>EXPENSE DISTRIBUTION</t>
  </si>
  <si>
    <t>Total of Expenses:</t>
  </si>
  <si>
    <t>Cost Center #</t>
  </si>
  <si>
    <t>Account #</t>
  </si>
  <si>
    <t>Amount</t>
  </si>
  <si>
    <t>Total Expenses Paid by University:</t>
  </si>
  <si>
    <t>Note related expenditures above with asterisks.</t>
  </si>
  <si>
    <t>Additional Comments</t>
  </si>
  <si>
    <t>Less Cash Advance:</t>
  </si>
  <si>
    <t>Regent</t>
  </si>
  <si>
    <t>Submitted by:</t>
  </si>
  <si>
    <t>Received by:</t>
  </si>
  <si>
    <t>Approved by:</t>
  </si>
  <si>
    <t xml:space="preserve">Activity </t>
  </si>
  <si>
    <t>Date</t>
  </si>
  <si>
    <t>Description/Purpose</t>
  </si>
  <si>
    <t>Expense Report Directions</t>
  </si>
  <si>
    <t>Receipts must be supplied to support all expenditures with the following exceptions:</t>
  </si>
  <si>
    <t xml:space="preserve">2. Expenses under $10 per day for gratuities. </t>
  </si>
  <si>
    <t>3. Per Diem Meals</t>
  </si>
  <si>
    <t>Please indicate on the Expense Report which receipts are missing.</t>
  </si>
  <si>
    <t xml:space="preserve">Expenditures without receipts, except for those exceptions listed above, must be expressly approved by the Cost Center Director or his/her supervisor. This does not guarantee that expenditures will be reimbursed. </t>
  </si>
  <si>
    <t>Please refer to the Travel Reimbursement Policies</t>
  </si>
  <si>
    <t>A. Travel Expenses</t>
  </si>
  <si>
    <t>* Before using a personal vehicle for travel, be sure to determine whether renting a car is less expensive than utilizing one's own vehicle at the current reimbursement rate.</t>
  </si>
  <si>
    <t xml:space="preserve">      The following details, according to Internal Revenue Service regulations, must be 
      documented in order to be a viable business expense:</t>
  </si>
  <si>
    <t>* Amount</t>
  </si>
  <si>
    <t>* Date</t>
  </si>
  <si>
    <t>* Place and description of entertainment</t>
  </si>
  <si>
    <t>* Purpose and nature of discussion</t>
  </si>
  <si>
    <t>* Names, titles and business relationships of all persons attending</t>
  </si>
  <si>
    <t xml:space="preserve">      Specify the expenses such as phone, office supplies, etc. BE SPECIFIC</t>
  </si>
  <si>
    <t xml:space="preserve">        EX: Phone - April 07 Cell Bill</t>
  </si>
  <si>
    <t>D.  Expense Distribution</t>
  </si>
  <si>
    <t>E.  Totals</t>
  </si>
  <si>
    <t>PLEASE DO NOT SEND CASH IN THE INTEROFFICE MAIL.</t>
  </si>
  <si>
    <t>Hotel Charges</t>
  </si>
  <si>
    <t>Description:</t>
  </si>
  <si>
    <t>John Smith</t>
  </si>
  <si>
    <t>Taxi, Shuttle, etc</t>
  </si>
  <si>
    <t>Instructions for Completing the Form:</t>
  </si>
  <si>
    <t>Purpose of Form:</t>
  </si>
  <si>
    <t>Submission of Form:</t>
  </si>
  <si>
    <t>Record of Receipts:</t>
  </si>
  <si>
    <t xml:space="preserve">      2.  If the check needs to be mailed, please list the payee's mailing address in this section.</t>
  </si>
  <si>
    <t xml:space="preserve">     1.  List the cost center number(s), the expense code(s), activity code(s) and the amounts.</t>
  </si>
  <si>
    <t xml:space="preserve">     * You may click on the link to the Chart of Accounts for clarification</t>
  </si>
  <si>
    <t xml:space="preserve">      *If there is an amount in the "Due Regent" section, please include a check.</t>
  </si>
  <si>
    <t>4/13/08 at 8:00am</t>
  </si>
  <si>
    <t>4/16/08 at 2:00pm</t>
  </si>
  <si>
    <t xml:space="preserve">Reimbursable Expenses: </t>
  </si>
  <si>
    <t>NAGAP Conference Registration</t>
  </si>
  <si>
    <t>Regent University Mileage Log</t>
  </si>
  <si>
    <t>Subtotal:</t>
  </si>
  <si>
    <t>John Smith &amp; Albert Young</t>
  </si>
  <si>
    <t>Recruitment Lunch with Prospective Student</t>
  </si>
  <si>
    <t xml:space="preserve">Denver CO for NAGAP Conference </t>
  </si>
  <si>
    <t>Business Purpose</t>
  </si>
  <si>
    <t>Person(s) &amp; Title(s)</t>
  </si>
  <si>
    <t>*</t>
  </si>
  <si>
    <t xml:space="preserve">     1. Obtain cost center manager’s signature and date signed.</t>
  </si>
  <si>
    <t xml:space="preserve">     3. Forward to the Accounts Payable office, ADM 140.</t>
  </si>
  <si>
    <t xml:space="preserve">     4. Allow 5 Business days for processing.</t>
  </si>
  <si>
    <t>Miles</t>
  </si>
  <si>
    <t xml:space="preserve">The Expense Report form is used to account for all business expenditures, including air travel, auto rentals, per diem, conference/seminar fees, etc. </t>
  </si>
  <si>
    <t xml:space="preserve">   1.  Enter the location and purpose of travel. BE SPECIFIC</t>
  </si>
  <si>
    <t xml:space="preserve">    Breakfast: </t>
  </si>
  <si>
    <t xml:space="preserve"> Lunch: </t>
  </si>
  <si>
    <t xml:space="preserve"> Dinner: </t>
  </si>
  <si>
    <t>B.  Other Expenses</t>
  </si>
  <si>
    <t>C.  Hospitality Expenses</t>
  </si>
  <si>
    <t xml:space="preserve">        Please ensure all of the above details are indicated on the expense report or receipt. </t>
  </si>
  <si>
    <t xml:space="preserve">      3. The Balance Due totals are calculated for you. </t>
  </si>
  <si>
    <t xml:space="preserve">      2. If applicable, input the amount of Cash Advance received.</t>
  </si>
  <si>
    <t xml:space="preserve">      1. The Totals of Expenses are automatically calculated for you.  </t>
  </si>
  <si>
    <t xml:space="preserve">      1.  List any other comments in this section.</t>
  </si>
  <si>
    <t>G.  Signatures/Processing</t>
  </si>
  <si>
    <t xml:space="preserve">     5.  If you are not already on Direct Deposit, please sign up through the following link:</t>
  </si>
  <si>
    <r>
      <t xml:space="preserve">                        </t>
    </r>
    <r>
      <rPr>
        <b/>
        <u/>
        <sz val="10"/>
        <rFont val="Arial"/>
        <family val="2"/>
      </rPr>
      <t>Balance Due:</t>
    </r>
    <r>
      <rPr>
        <b/>
        <sz val="10"/>
        <rFont val="Arial"/>
        <family val="2"/>
      </rPr>
      <t xml:space="preserve">                 Me</t>
    </r>
  </si>
  <si>
    <t xml:space="preserve">   4.  Enter the appropriate travel expenditures in their corresponding categories &amp; dates. </t>
  </si>
  <si>
    <t>* For multiple trips, please use the attached Mileage Log to delineate your mileage.</t>
  </si>
  <si>
    <t>F.  Additional Comments</t>
  </si>
  <si>
    <t>Conf Reg</t>
  </si>
  <si>
    <t>Totals:</t>
  </si>
  <si>
    <t xml:space="preserve">   2.  Enter the date and time of departure and return to/from your residence.</t>
  </si>
  <si>
    <t>Carry the Dollar Amount onto the Mileage Section of the Expense Report</t>
  </si>
  <si>
    <t>Parking/Tolls</t>
  </si>
  <si>
    <t xml:space="preserve">                    </t>
  </si>
  <si>
    <t>Note related expenditures above with asterisks (*)</t>
  </si>
  <si>
    <r>
      <rPr>
        <b/>
        <sz val="9"/>
        <rFont val="Arial"/>
        <family val="2"/>
      </rPr>
      <t xml:space="preserve">            </t>
    </r>
    <r>
      <rPr>
        <b/>
        <u/>
        <sz val="9"/>
        <rFont val="Arial"/>
        <family val="2"/>
      </rPr>
      <t>Balance Due:</t>
    </r>
    <r>
      <rPr>
        <b/>
        <sz val="9"/>
        <rFont val="Arial"/>
        <family val="2"/>
      </rPr>
      <t xml:space="preserve">                           Me </t>
    </r>
  </si>
  <si>
    <t xml:space="preserve">Must depart home/Regent prior to 5:00pm &amp; return home after 7:00pm </t>
  </si>
  <si>
    <t xml:space="preserve">Must depart home/Regent prior to 11:30am &amp; return home/Regent after 1:30 </t>
  </si>
  <si>
    <t>Oxford, England to teach COM 785 Seminar on C.S. Lewis</t>
  </si>
  <si>
    <t>6/20/08 @ 2:50 pm</t>
  </si>
  <si>
    <t>7/2/08 @ 2:24 pm</t>
  </si>
  <si>
    <t>6/20 &amp; 21</t>
  </si>
  <si>
    <t>6/22 &amp; 23</t>
  </si>
  <si>
    <t>6/26 &amp;27</t>
  </si>
  <si>
    <t>Phone Card</t>
  </si>
  <si>
    <t>(See Receipts)</t>
  </si>
  <si>
    <t>Tours/Theatre</t>
  </si>
  <si>
    <t>Blackwells Class</t>
  </si>
  <si>
    <t>Books</t>
  </si>
  <si>
    <t>Lunch at Kilns Six Bells Beaument</t>
  </si>
  <si>
    <t>OX3</t>
  </si>
  <si>
    <t>Smith, Robinson, 10 Students</t>
  </si>
  <si>
    <t>Local Phone Link</t>
  </si>
  <si>
    <t>Breakfast at Kilns C.S. Lewis Foundation</t>
  </si>
  <si>
    <t>International Currency Converter</t>
  </si>
  <si>
    <t>Expense Description</t>
  </si>
  <si>
    <t>Foreign Amount</t>
  </si>
  <si>
    <t>Choose Currency From Drop List Below:</t>
  </si>
  <si>
    <t>Rate</t>
  </si>
  <si>
    <t>US Amount</t>
  </si>
  <si>
    <t>Name</t>
  </si>
  <si>
    <t xml:space="preserve">International Currency Converter </t>
  </si>
  <si>
    <t>List Currency Name</t>
  </si>
  <si>
    <t>Note: After inputing the data below, transfer the US amounts onto the Expense Report &amp; include this log with your receipts.</t>
  </si>
  <si>
    <t xml:space="preserve">     2. Attach all original receipts to the expense report.</t>
  </si>
  <si>
    <t>Activity #</t>
  </si>
  <si>
    <t>From (Origin)</t>
  </si>
  <si>
    <t>To (Destination)</t>
  </si>
  <si>
    <t xml:space="preserve">Must depart home prior to 7:00 am </t>
  </si>
  <si>
    <t>Euro</t>
  </si>
  <si>
    <t>British Pound</t>
  </si>
  <si>
    <t>Indian Rupee</t>
  </si>
  <si>
    <t>Singapore Dollar</t>
  </si>
  <si>
    <t>Swiss Franc</t>
  </si>
  <si>
    <t>Malaysian Ringgit</t>
  </si>
  <si>
    <t>Japanese Yen</t>
  </si>
  <si>
    <t>Bahraini Dinar</t>
  </si>
  <si>
    <t>Botswana Pula</t>
  </si>
  <si>
    <t>Brazilian Real</t>
  </si>
  <si>
    <t>Bruneian Dollar</t>
  </si>
  <si>
    <t>Bulgarian Lev</t>
  </si>
  <si>
    <t>Chilean Peso</t>
  </si>
  <si>
    <t>Czech Koruna</t>
  </si>
  <si>
    <t>Danish Krone</t>
  </si>
  <si>
    <t>Hong Kong Dollar</t>
  </si>
  <si>
    <t>Icelandic Krona</t>
  </si>
  <si>
    <t>Indonesian Rupiah</t>
  </si>
  <si>
    <t>Iranian Rial</t>
  </si>
  <si>
    <t>Israeli Shekel</t>
  </si>
  <si>
    <t>Kazakhstani Tenge</t>
  </si>
  <si>
    <t>South Korean Won</t>
  </si>
  <si>
    <t>Kuwaiti Dinar</t>
  </si>
  <si>
    <t>Libyan Dinar</t>
  </si>
  <si>
    <t>Mauritian Rupee</t>
  </si>
  <si>
    <t>Mexican Peso</t>
  </si>
  <si>
    <t>Nepalese Rupee</t>
  </si>
  <si>
    <t>New Zealand Dollar</t>
  </si>
  <si>
    <t>Norwegian Krone</t>
  </si>
  <si>
    <t>Omani Rial</t>
  </si>
  <si>
    <t>Pakistani Rupee</t>
  </si>
  <si>
    <t>Philippine Peso</t>
  </si>
  <si>
    <t>Polish Zloty</t>
  </si>
  <si>
    <t>Qatari Riyal</t>
  </si>
  <si>
    <t>Romanian New Leu</t>
  </si>
  <si>
    <t>Russian Ruble</t>
  </si>
  <si>
    <t>Sri Lankan Rupee</t>
  </si>
  <si>
    <t>Swedish Krona</t>
  </si>
  <si>
    <t>Taiwan New Dollar</t>
  </si>
  <si>
    <t>Thai Baht</t>
  </si>
  <si>
    <t>Trinidadian Dollar</t>
  </si>
  <si>
    <t>Turkish Lira</t>
  </si>
  <si>
    <t>Emirati Dirham</t>
  </si>
  <si>
    <r>
      <t xml:space="preserve">If you do </t>
    </r>
    <r>
      <rPr>
        <b/>
        <u/>
        <sz val="10.5"/>
        <rFont val="Calibri"/>
        <family val="2"/>
      </rPr>
      <t>not</t>
    </r>
    <r>
      <rPr>
        <sz val="10.5"/>
        <rFont val="Calibri"/>
        <family val="2"/>
      </rPr>
      <t xml:space="preserve"> have a currency conversion receipt reflecting the exchange rate you received, please complete the form below by listing the date, expense description, and foreign amount.  Choose the currency name from the menu and the form will calculate the US conversion. </t>
    </r>
  </si>
  <si>
    <r>
      <t xml:space="preserve">If you </t>
    </r>
    <r>
      <rPr>
        <b/>
        <u/>
        <sz val="10.5"/>
        <rFont val="Calibri"/>
        <family val="2"/>
      </rPr>
      <t>have</t>
    </r>
    <r>
      <rPr>
        <sz val="10.5"/>
        <rFont val="Calibri"/>
        <family val="2"/>
      </rPr>
      <t xml:space="preserve"> a currency conversion receipt reflecting the exchange rate you received, please complete the form below including the exchange rate you received and the form will calculate the US conversion.  Be sure to include the exchange rate receipt with your Expense Report. </t>
    </r>
  </si>
  <si>
    <t>Airfare/Bags</t>
  </si>
  <si>
    <t>* Calculate Per diem based on current rates &amp; the following schedule:</t>
  </si>
  <si>
    <t>https://my.regent.edu/forms/direct-deposit-ap</t>
  </si>
  <si>
    <r>
      <t xml:space="preserve">Employee should submit an Expense Report form to Accounts Payable either </t>
    </r>
    <r>
      <rPr>
        <u/>
        <sz val="11"/>
        <rFont val="Cambria"/>
        <family val="1"/>
        <scheme val="major"/>
      </rPr>
      <t>within 5 working days</t>
    </r>
    <r>
      <rPr>
        <sz val="11"/>
        <color indexed="8"/>
        <rFont val="Cambria"/>
        <family val="1"/>
        <scheme val="major"/>
      </rPr>
      <t xml:space="preserve"> after travel, immediately after incurring the expense, or every two weeks if expenditures are being incurred on an ongoing basis.  Additional cash advances cannot be acquired until previous cash advances and accompanying documentation have been received.</t>
    </r>
  </si>
  <si>
    <r>
      <t xml:space="preserve">   3.  List the dates in the columns across the top of the travel section. 
         </t>
    </r>
    <r>
      <rPr>
        <i/>
        <sz val="11"/>
        <rFont val="Cambria"/>
        <family val="1"/>
        <scheme val="major"/>
      </rPr>
      <t xml:space="preserve">Please Note: </t>
    </r>
    <r>
      <rPr>
        <sz val="11"/>
        <rFont val="Cambria"/>
        <family val="1"/>
        <scheme val="major"/>
      </rPr>
      <t>You may combine dates within 1 column if needed.  Ex: "6/30-7/1"</t>
    </r>
  </si>
  <si>
    <t>Argentinia Peso</t>
  </si>
  <si>
    <t>Austratian Dollar</t>
  </si>
  <si>
    <t>Canadien Dollar</t>
  </si>
  <si>
    <t>Chinese Yuan</t>
  </si>
  <si>
    <t>Columbian Peso</t>
  </si>
  <si>
    <t>Saidi Arabian Riyal</t>
  </si>
  <si>
    <t>South Sfrican Rand</t>
  </si>
  <si>
    <t>Currency Code</t>
  </si>
  <si>
    <t>Mileage .725/mi</t>
  </si>
  <si>
    <t>1. Mileage/Personal Auto - The current auto mileage reimbursement rate is $.725 per mile.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</si>
</sst>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164" formatCode="0.00_);[Red]\(0.00\)"/>
    <numFmt numFmtId="165" formatCode="m/d;@"/>
    <numFmt numFmtId="166" formatCode="mm/dd/yy;@"/>
    <numFmt numFmtId="167" formatCode="m/d/yy;@"/>
    <numFmt numFmtId="168" formatCode="[$-409]m/d/yy\ h:mm\ AM/PM;@"/>
  </numFmts>
  <fonts count="48" x14ac:knownFonts="1">
    <font>
      <sz val="11"/>
      <color theme="1"/>
      <name val="Calibri"/>
      <family val="2"/>
      <scheme val="minor"/>
    </font>
    <font>
      <sz val="10"/>
      <name val="Arial"/>
      <family val="2"/>
    </font>
    <font>
      <b/>
      <sz val="10"/>
      <name val="Arial"/>
      <family val="2"/>
    </font>
    <font>
      <b/>
      <sz val="11"/>
      <name val="Arial"/>
      <family val="2"/>
    </font>
    <font>
      <sz val="7"/>
      <name val="Arial"/>
      <family val="2"/>
    </font>
    <font>
      <sz val="11"/>
      <name val="Arial"/>
      <family val="2"/>
    </font>
    <font>
      <i/>
      <sz val="10"/>
      <name val="Arial"/>
      <family val="2"/>
    </font>
    <font>
      <u/>
      <sz val="9"/>
      <name val="Arial"/>
      <family val="2"/>
    </font>
    <font>
      <b/>
      <u/>
      <sz val="10"/>
      <name val="Arial"/>
      <family val="2"/>
    </font>
    <font>
      <sz val="8"/>
      <color indexed="81"/>
      <name val="Tahoma"/>
      <family val="2"/>
    </font>
    <font>
      <b/>
      <sz val="24"/>
      <name val="Lucida Fax"/>
      <family val="1"/>
    </font>
    <font>
      <sz val="10"/>
      <name val="Lucida Fax"/>
      <family val="1"/>
    </font>
    <font>
      <sz val="9"/>
      <name val="Arial"/>
      <family val="2"/>
    </font>
    <font>
      <b/>
      <vertAlign val="superscript"/>
      <sz val="11"/>
      <name val="Arial"/>
      <family val="2"/>
    </font>
    <font>
      <b/>
      <sz val="11"/>
      <name val="Lucida Fax"/>
      <family val="1"/>
    </font>
    <font>
      <b/>
      <i/>
      <sz val="20"/>
      <name val="Arial"/>
      <family val="2"/>
    </font>
    <font>
      <i/>
      <sz val="20"/>
      <name val="Arial"/>
      <family val="2"/>
    </font>
    <font>
      <b/>
      <sz val="10"/>
      <name val="Lucida Fax"/>
      <family val="1"/>
    </font>
    <font>
      <i/>
      <sz val="10"/>
      <name val="Lucida Fax"/>
      <family val="1"/>
    </font>
    <font>
      <b/>
      <u/>
      <sz val="9"/>
      <name val="Arial"/>
      <family val="2"/>
    </font>
    <font>
      <b/>
      <sz val="9"/>
      <name val="Arial"/>
      <family val="2"/>
    </font>
    <font>
      <b/>
      <vertAlign val="superscript"/>
      <sz val="10"/>
      <name val="Arial"/>
      <family val="2"/>
    </font>
    <font>
      <sz val="11"/>
      <name val="Lucida Fax"/>
      <family val="1"/>
    </font>
    <font>
      <i/>
      <sz val="11"/>
      <name val="Lucida Fax"/>
      <family val="1"/>
    </font>
    <font>
      <b/>
      <u/>
      <sz val="10.5"/>
      <name val="Calibri"/>
      <family val="2"/>
    </font>
    <font>
      <sz val="10.5"/>
      <name val="Calibri"/>
      <family val="2"/>
    </font>
    <font>
      <u/>
      <sz val="10"/>
      <color theme="10"/>
      <name val="Arial"/>
      <family val="2"/>
    </font>
    <font>
      <sz val="10"/>
      <color theme="1"/>
      <name val="Arial"/>
      <family val="2"/>
    </font>
    <font>
      <sz val="11"/>
      <color theme="1"/>
      <name val="Cambria"/>
      <family val="1"/>
      <scheme val="major"/>
    </font>
    <font>
      <sz val="11"/>
      <name val="Cambria"/>
      <family val="1"/>
      <scheme val="major"/>
    </font>
    <font>
      <sz val="11"/>
      <color rgb="FF000000"/>
      <name val="Cambria"/>
      <family val="1"/>
      <scheme val="major"/>
    </font>
    <font>
      <b/>
      <sz val="11"/>
      <name val="Cambria"/>
      <family val="1"/>
      <scheme val="major"/>
    </font>
    <font>
      <sz val="11"/>
      <color theme="1"/>
      <name val="Arial"/>
      <family val="2"/>
    </font>
    <font>
      <b/>
      <sz val="10"/>
      <color theme="1"/>
      <name val="Arial"/>
      <family val="2"/>
    </font>
    <font>
      <b/>
      <sz val="11"/>
      <color theme="1"/>
      <name val="Arial"/>
      <family val="2"/>
    </font>
    <font>
      <sz val="11"/>
      <name val="Calibri"/>
      <family val="2"/>
      <scheme val="minor"/>
    </font>
    <font>
      <b/>
      <sz val="12"/>
      <name val="Calibri"/>
      <family val="2"/>
      <scheme val="minor"/>
    </font>
    <font>
      <b/>
      <sz val="14"/>
      <name val="Calibri"/>
      <family val="2"/>
      <scheme val="minor"/>
    </font>
    <font>
      <sz val="10.5"/>
      <name val="Calibri"/>
      <family val="2"/>
      <scheme val="minor"/>
    </font>
    <font>
      <b/>
      <sz val="11"/>
      <name val="Calibri"/>
      <family val="2"/>
      <scheme val="minor"/>
    </font>
    <font>
      <b/>
      <i/>
      <sz val="11"/>
      <name val="Calibri"/>
      <family val="2"/>
      <scheme val="minor"/>
    </font>
    <font>
      <i/>
      <sz val="11"/>
      <name val="Cambria"/>
      <family val="1"/>
      <scheme val="major"/>
    </font>
    <font>
      <i/>
      <sz val="11"/>
      <color theme="1"/>
      <name val="Cambria"/>
      <family val="1"/>
      <scheme val="major"/>
    </font>
    <font>
      <b/>
      <u/>
      <sz val="11"/>
      <color theme="1"/>
      <name val="Cambria"/>
      <family val="1"/>
      <scheme val="major"/>
    </font>
    <font>
      <u/>
      <sz val="11"/>
      <name val="Cambria"/>
      <family val="1"/>
      <scheme val="major"/>
    </font>
    <font>
      <sz val="11"/>
      <color indexed="8"/>
      <name val="Cambria"/>
      <family val="1"/>
      <scheme val="major"/>
    </font>
    <font>
      <u/>
      <sz val="11"/>
      <color theme="10"/>
      <name val="Cambria"/>
      <family val="1"/>
      <scheme val="major"/>
    </font>
    <font>
      <b/>
      <u/>
      <sz val="11"/>
      <name val="Cambria"/>
      <family val="1"/>
      <scheme val="major"/>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rgb="FFFFFFFF"/>
        <bgColor rgb="FF000000"/>
      </patternFill>
    </fill>
    <fill>
      <patternFill patternType="solid">
        <fgColor theme="6" tint="0.79998168889431442"/>
        <bgColor rgb="FF000000"/>
      </patternFill>
    </fill>
    <fill>
      <patternFill patternType="solid">
        <fgColor theme="0"/>
        <bgColor rgb="FF000000"/>
      </patternFill>
    </fill>
    <fill>
      <patternFill patternType="solid">
        <fgColor rgb="FFF9F9F9"/>
        <bgColor indexed="64"/>
      </patternFill>
    </fill>
    <fill>
      <patternFill patternType="solid">
        <fgColor theme="3" tint="0.79998168889431442"/>
        <bgColor indexed="64"/>
      </patternFill>
    </fill>
    <fill>
      <patternFill patternType="solid">
        <fgColor theme="6" tint="0.59999389629810485"/>
        <bgColor rgb="FF000000"/>
      </patternFill>
    </fill>
    <fill>
      <patternFill patternType="solid">
        <fgColor theme="4" tint="0.79998168889431442"/>
        <bgColor indexed="64"/>
      </patternFill>
    </fill>
  </fills>
  <borders count="9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thin">
        <color indexed="64"/>
      </left>
      <right/>
      <top/>
      <bottom/>
      <diagonal/>
    </border>
    <border>
      <left/>
      <right/>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bottom/>
      <diagonal/>
    </border>
    <border>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top style="dashed">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double">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double">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double">
        <color indexed="64"/>
      </bottom>
      <diagonal/>
    </border>
    <border>
      <left/>
      <right style="thin">
        <color indexed="64"/>
      </right>
      <top style="double">
        <color indexed="64"/>
      </top>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top/>
      <bottom style="thin">
        <color indexed="64"/>
      </bottom>
      <diagonal/>
    </border>
    <border>
      <left style="hair">
        <color indexed="64"/>
      </left>
      <right style="thin">
        <color indexed="64"/>
      </right>
      <top style="hair">
        <color indexed="64"/>
      </top>
      <bottom style="double">
        <color indexed="64"/>
      </bottom>
      <diagonal/>
    </border>
    <border>
      <left style="hair">
        <color indexed="64"/>
      </left>
      <right/>
      <top style="hair">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26" fillId="0" borderId="0" applyNumberFormat="0" applyFill="0" applyBorder="0" applyAlignment="0" applyProtection="0">
      <alignment vertical="top"/>
      <protection locked="0"/>
    </xf>
  </cellStyleXfs>
  <cellXfs count="502">
    <xf numFmtId="0" fontId="0" fillId="0" borderId="0" xfId="0"/>
    <xf numFmtId="0" fontId="1" fillId="3" borderId="0" xfId="0" applyFont="1" applyFill="1"/>
    <xf numFmtId="0" fontId="1" fillId="3" borderId="0" xfId="0" applyFont="1" applyFill="1" applyAlignment="1" applyProtection="1">
      <alignment horizontal="center"/>
      <protection locked="0"/>
    </xf>
    <xf numFmtId="0" fontId="1" fillId="3" borderId="0" xfId="0" applyFont="1" applyFill="1" applyAlignment="1" applyProtection="1">
      <alignment horizontal="right"/>
      <protection locked="0"/>
    </xf>
    <xf numFmtId="0" fontId="2" fillId="2" borderId="1" xfId="0" applyFont="1" applyFill="1" applyBorder="1"/>
    <xf numFmtId="0" fontId="1" fillId="2" borderId="2" xfId="0" applyFont="1" applyFill="1" applyBorder="1" applyAlignment="1">
      <alignment horizontal="left"/>
    </xf>
    <xf numFmtId="0" fontId="2" fillId="2" borderId="2" xfId="0" applyFont="1" applyFill="1" applyBorder="1" applyAlignment="1">
      <alignment horizontal="right"/>
    </xf>
    <xf numFmtId="164" fontId="1" fillId="0" borderId="3" xfId="0" applyNumberFormat="1" applyFont="1" applyBorder="1"/>
    <xf numFmtId="0" fontId="1" fillId="0" borderId="4" xfId="0" applyFont="1" applyBorder="1" applyAlignment="1" applyProtection="1">
      <alignment horizontal="left"/>
      <protection locked="0"/>
    </xf>
    <xf numFmtId="0" fontId="1" fillId="0" borderId="5" xfId="0" applyFont="1" applyBorder="1" applyAlignment="1" applyProtection="1">
      <alignment horizontal="left"/>
      <protection locked="0"/>
    </xf>
    <xf numFmtId="0" fontId="1" fillId="0" borderId="6" xfId="0" applyFont="1" applyBorder="1" applyAlignment="1" applyProtection="1">
      <alignment horizontal="left"/>
      <protection locked="0"/>
    </xf>
    <xf numFmtId="0" fontId="5" fillId="2" borderId="7" xfId="0" applyFont="1" applyFill="1" applyBorder="1" applyAlignment="1">
      <alignment horizontal="left"/>
    </xf>
    <xf numFmtId="0" fontId="2" fillId="2" borderId="8" xfId="0" applyFont="1" applyFill="1" applyBorder="1" applyAlignment="1">
      <alignment horizontal="left"/>
    </xf>
    <xf numFmtId="0" fontId="2" fillId="0" borderId="9" xfId="0" applyFont="1" applyBorder="1"/>
    <xf numFmtId="0" fontId="11" fillId="0" borderId="0" xfId="0" applyFont="1"/>
    <xf numFmtId="0" fontId="26" fillId="4" borderId="10" xfId="1" applyFill="1" applyBorder="1" applyAlignment="1" applyProtection="1">
      <alignment horizontal="left"/>
    </xf>
    <xf numFmtId="0" fontId="12" fillId="0" borderId="11" xfId="0" applyFont="1" applyBorder="1"/>
    <xf numFmtId="0" fontId="12" fillId="0" borderId="4" xfId="0" applyFont="1" applyBorder="1" applyAlignment="1">
      <alignment horizontal="left"/>
    </xf>
    <xf numFmtId="0" fontId="12" fillId="0" borderId="12" xfId="0" applyFont="1" applyBorder="1" applyAlignment="1">
      <alignment horizontal="left"/>
    </xf>
    <xf numFmtId="0" fontId="12" fillId="0" borderId="13" xfId="0" applyFont="1" applyBorder="1" applyAlignment="1">
      <alignment horizontal="left"/>
    </xf>
    <xf numFmtId="0" fontId="12" fillId="0" borderId="14" xfId="0" applyFont="1" applyBorder="1" applyAlignment="1">
      <alignment horizontal="left"/>
    </xf>
    <xf numFmtId="0" fontId="12" fillId="0" borderId="5" xfId="0" applyFont="1" applyBorder="1" applyAlignment="1">
      <alignment horizontal="left"/>
    </xf>
    <xf numFmtId="164" fontId="1" fillId="0" borderId="15" xfId="0" applyNumberFormat="1" applyFont="1" applyBorder="1"/>
    <xf numFmtId="164" fontId="1" fillId="0" borderId="14" xfId="0" applyNumberFormat="1" applyFont="1" applyBorder="1"/>
    <xf numFmtId="164" fontId="1" fillId="0" borderId="5" xfId="0" applyNumberFormat="1" applyFont="1" applyBorder="1"/>
    <xf numFmtId="164" fontId="1" fillId="0" borderId="16" xfId="0" applyNumberFormat="1" applyFont="1" applyBorder="1"/>
    <xf numFmtId="0" fontId="1" fillId="0" borderId="1" xfId="0" applyFont="1" applyBorder="1" applyAlignment="1">
      <alignment horizontal="left"/>
    </xf>
    <xf numFmtId="0" fontId="1" fillId="0" borderId="17" xfId="0" applyFont="1" applyBorder="1" applyAlignment="1">
      <alignment horizontal="right"/>
    </xf>
    <xf numFmtId="7" fontId="1" fillId="0" borderId="18" xfId="0" applyNumberFormat="1" applyFont="1" applyBorder="1" applyAlignment="1">
      <alignment horizontal="center"/>
    </xf>
    <xf numFmtId="164" fontId="1" fillId="0" borderId="19" xfId="0" applyNumberFormat="1" applyFont="1" applyBorder="1"/>
    <xf numFmtId="0" fontId="27" fillId="0" borderId="20" xfId="0" applyFont="1" applyBorder="1"/>
    <xf numFmtId="0" fontId="27" fillId="2" borderId="21" xfId="0" applyFont="1" applyFill="1" applyBorder="1" applyProtection="1">
      <protection locked="0"/>
    </xf>
    <xf numFmtId="0" fontId="27" fillId="2" borderId="21" xfId="0" applyFont="1" applyFill="1" applyBorder="1"/>
    <xf numFmtId="0" fontId="27" fillId="2" borderId="21" xfId="0" applyFont="1" applyFill="1" applyBorder="1" applyAlignment="1">
      <alignment horizontal="right"/>
    </xf>
    <xf numFmtId="0" fontId="27" fillId="2" borderId="1" xfId="0" applyFont="1" applyFill="1" applyBorder="1"/>
    <xf numFmtId="0" fontId="27" fillId="2" borderId="2" xfId="0" applyFont="1" applyFill="1" applyBorder="1" applyProtection="1">
      <protection locked="0"/>
    </xf>
    <xf numFmtId="0" fontId="27" fillId="2" borderId="2" xfId="0" applyFont="1" applyFill="1" applyBorder="1" applyAlignment="1">
      <alignment horizontal="right"/>
    </xf>
    <xf numFmtId="165" fontId="27" fillId="2" borderId="22" xfId="0" applyNumberFormat="1" applyFont="1" applyFill="1" applyBorder="1" applyAlignment="1">
      <alignment horizontal="right"/>
    </xf>
    <xf numFmtId="164" fontId="1" fillId="0" borderId="13" xfId="0" applyNumberFormat="1" applyFont="1" applyBorder="1"/>
    <xf numFmtId="0" fontId="12" fillId="0" borderId="19" xfId="0" applyFont="1" applyBorder="1" applyAlignment="1">
      <alignment horizontal="left"/>
    </xf>
    <xf numFmtId="0" fontId="1" fillId="0" borderId="23" xfId="0" applyFont="1" applyBorder="1" applyProtection="1">
      <protection locked="0"/>
    </xf>
    <xf numFmtId="7" fontId="1" fillId="0" borderId="24" xfId="0" applyNumberFormat="1" applyFont="1" applyBorder="1" applyAlignment="1">
      <alignment horizontal="center"/>
    </xf>
    <xf numFmtId="0" fontId="2" fillId="3" borderId="1" xfId="0" applyFont="1" applyFill="1" applyBorder="1"/>
    <xf numFmtId="0" fontId="8" fillId="3" borderId="0" xfId="0" applyFont="1" applyFill="1" applyAlignment="1">
      <alignment horizontal="left"/>
    </xf>
    <xf numFmtId="0" fontId="2" fillId="3" borderId="0" xfId="0" applyFont="1" applyFill="1" applyAlignment="1">
      <alignment horizontal="left"/>
    </xf>
    <xf numFmtId="0" fontId="7" fillId="0" borderId="5" xfId="0" applyFont="1" applyBorder="1" applyAlignment="1">
      <alignment horizontal="center"/>
    </xf>
    <xf numFmtId="0" fontId="8" fillId="3" borderId="0" xfId="0" applyFont="1" applyFill="1" applyAlignment="1">
      <alignment horizontal="center"/>
    </xf>
    <xf numFmtId="0" fontId="1" fillId="2" borderId="2" xfId="0" applyFont="1" applyFill="1" applyBorder="1" applyProtection="1">
      <protection locked="0"/>
    </xf>
    <xf numFmtId="0" fontId="12" fillId="0" borderId="25" xfId="0" applyFont="1" applyBorder="1" applyAlignment="1">
      <alignment horizontal="left"/>
    </xf>
    <xf numFmtId="49" fontId="11" fillId="5" borderId="26" xfId="0" applyNumberFormat="1" applyFont="1" applyFill="1" applyBorder="1" applyAlignment="1" applyProtection="1">
      <alignment vertical="center" wrapText="1"/>
      <protection locked="0"/>
    </xf>
    <xf numFmtId="49" fontId="11" fillId="6" borderId="26" xfId="0" applyNumberFormat="1" applyFont="1" applyFill="1" applyBorder="1" applyAlignment="1" applyProtection="1">
      <alignment vertical="center" wrapText="1"/>
      <protection locked="0"/>
    </xf>
    <xf numFmtId="0" fontId="28" fillId="3" borderId="0" xfId="0" applyFont="1" applyFill="1"/>
    <xf numFmtId="0" fontId="29" fillId="3" borderId="0" xfId="0" applyFont="1" applyFill="1"/>
    <xf numFmtId="0" fontId="30" fillId="3" borderId="0" xfId="0" applyFont="1" applyFill="1" applyAlignment="1">
      <alignment horizontal="left"/>
    </xf>
    <xf numFmtId="0" fontId="30" fillId="0" borderId="0" xfId="0" applyFont="1" applyAlignment="1">
      <alignment horizontal="left"/>
    </xf>
    <xf numFmtId="0" fontId="31" fillId="3" borderId="0" xfId="0" applyFont="1" applyFill="1"/>
    <xf numFmtId="0" fontId="28" fillId="3" borderId="27" xfId="0" applyFont="1" applyFill="1" applyBorder="1"/>
    <xf numFmtId="165" fontId="1" fillId="0" borderId="12" xfId="0" applyNumberFormat="1" applyFont="1" applyBorder="1" applyAlignment="1" applyProtection="1">
      <alignment horizontal="center"/>
      <protection locked="0"/>
    </xf>
    <xf numFmtId="165" fontId="1" fillId="0" borderId="15" xfId="0" applyNumberFormat="1" applyFont="1" applyBorder="1" applyAlignment="1" applyProtection="1">
      <alignment horizontal="center"/>
      <protection locked="0"/>
    </xf>
    <xf numFmtId="0" fontId="32" fillId="3" borderId="0" xfId="0" applyFont="1" applyFill="1"/>
    <xf numFmtId="0" fontId="32" fillId="0" borderId="0" xfId="0" applyFont="1"/>
    <xf numFmtId="0" fontId="15" fillId="3" borderId="0" xfId="0" applyFont="1" applyFill="1"/>
    <xf numFmtId="0" fontId="16" fillId="3" borderId="0" xfId="0" applyFont="1" applyFill="1"/>
    <xf numFmtId="0" fontId="32" fillId="0" borderId="22" xfId="0" applyFont="1" applyBorder="1"/>
    <xf numFmtId="0" fontId="32" fillId="4" borderId="22" xfId="0" applyFont="1" applyFill="1" applyBorder="1"/>
    <xf numFmtId="0" fontId="32" fillId="0" borderId="9" xfId="0" applyFont="1" applyBorder="1"/>
    <xf numFmtId="0" fontId="1" fillId="0" borderId="28" xfId="0" applyFont="1" applyBorder="1"/>
    <xf numFmtId="0" fontId="1" fillId="0" borderId="0" xfId="0" applyFont="1"/>
    <xf numFmtId="0" fontId="32" fillId="0" borderId="29" xfId="0" applyFont="1" applyBorder="1" applyProtection="1">
      <protection locked="0"/>
    </xf>
    <xf numFmtId="0" fontId="32" fillId="0" borderId="30" xfId="0" applyFont="1" applyBorder="1" applyProtection="1">
      <protection locked="0"/>
    </xf>
    <xf numFmtId="0" fontId="32" fillId="0" borderId="31" xfId="0" applyFont="1" applyBorder="1" applyProtection="1">
      <protection locked="0"/>
    </xf>
    <xf numFmtId="0" fontId="1" fillId="0" borderId="32" xfId="0" applyFont="1" applyBorder="1"/>
    <xf numFmtId="0" fontId="26" fillId="3" borderId="7" xfId="1" applyFill="1" applyBorder="1" applyAlignment="1" applyProtection="1">
      <alignment horizontal="center"/>
    </xf>
    <xf numFmtId="0" fontId="26" fillId="3" borderId="0" xfId="1" applyFill="1" applyBorder="1" applyAlignment="1" applyProtection="1">
      <alignment horizontal="center"/>
    </xf>
    <xf numFmtId="0" fontId="32" fillId="3" borderId="21" xfId="0" applyFont="1" applyFill="1" applyBorder="1"/>
    <xf numFmtId="0" fontId="32" fillId="3" borderId="33" xfId="0" applyFont="1" applyFill="1" applyBorder="1"/>
    <xf numFmtId="0" fontId="32" fillId="3" borderId="34" xfId="0" applyFont="1" applyFill="1" applyBorder="1"/>
    <xf numFmtId="0" fontId="1" fillId="3" borderId="34" xfId="0" applyFont="1" applyFill="1" applyBorder="1"/>
    <xf numFmtId="0" fontId="33" fillId="3" borderId="0" xfId="0" applyFont="1" applyFill="1"/>
    <xf numFmtId="0" fontId="34" fillId="3" borderId="0" xfId="0" applyFont="1" applyFill="1"/>
    <xf numFmtId="0" fontId="1" fillId="2" borderId="8" xfId="0" applyFont="1" applyFill="1" applyBorder="1"/>
    <xf numFmtId="0" fontId="32" fillId="3" borderId="8" xfId="0" applyFont="1" applyFill="1" applyBorder="1"/>
    <xf numFmtId="0" fontId="32" fillId="3" borderId="35" xfId="0" applyFont="1" applyFill="1" applyBorder="1"/>
    <xf numFmtId="8" fontId="27" fillId="3" borderId="0" xfId="0" applyNumberFormat="1" applyFont="1" applyFill="1" applyAlignment="1" applyProtection="1">
      <alignment horizontal="right"/>
      <protection locked="0"/>
    </xf>
    <xf numFmtId="8" fontId="27" fillId="4" borderId="1" xfId="0" applyNumberFormat="1" applyFont="1" applyFill="1" applyBorder="1" applyAlignment="1">
      <alignment horizontal="right"/>
    </xf>
    <xf numFmtId="0" fontId="27" fillId="3" borderId="0" xfId="0" applyFont="1" applyFill="1"/>
    <xf numFmtId="0" fontId="27" fillId="0" borderId="5" xfId="0" applyFont="1" applyBorder="1" applyAlignment="1" applyProtection="1">
      <alignment horizontal="center"/>
      <protection locked="0"/>
    </xf>
    <xf numFmtId="49" fontId="11" fillId="7" borderId="26" xfId="0" applyNumberFormat="1" applyFont="1" applyFill="1" applyBorder="1" applyAlignment="1" applyProtection="1">
      <alignment vertical="center" wrapText="1"/>
      <protection locked="0"/>
    </xf>
    <xf numFmtId="164" fontId="1" fillId="3" borderId="16" xfId="0" applyNumberFormat="1" applyFont="1" applyFill="1" applyBorder="1" applyProtection="1">
      <protection locked="0"/>
    </xf>
    <xf numFmtId="164" fontId="1" fillId="3" borderId="5" xfId="0" applyNumberFormat="1" applyFont="1" applyFill="1" applyBorder="1" applyProtection="1">
      <protection locked="0"/>
    </xf>
    <xf numFmtId="164" fontId="1" fillId="3" borderId="19" xfId="0" applyNumberFormat="1" applyFont="1" applyFill="1" applyBorder="1" applyProtection="1">
      <protection locked="0"/>
    </xf>
    <xf numFmtId="164" fontId="1" fillId="3" borderId="15" xfId="0" applyNumberFormat="1" applyFont="1" applyFill="1" applyBorder="1" applyProtection="1">
      <protection locked="0"/>
    </xf>
    <xf numFmtId="164" fontId="1" fillId="3" borderId="14" xfId="0" applyNumberFormat="1" applyFont="1" applyFill="1" applyBorder="1" applyProtection="1">
      <protection locked="0"/>
    </xf>
    <xf numFmtId="164" fontId="1" fillId="3" borderId="12" xfId="0" applyNumberFormat="1" applyFont="1" applyFill="1" applyBorder="1" applyProtection="1">
      <protection locked="0"/>
    </xf>
    <xf numFmtId="164" fontId="1" fillId="3" borderId="36" xfId="0" applyNumberFormat="1" applyFont="1" applyFill="1" applyBorder="1" applyProtection="1">
      <protection locked="0"/>
    </xf>
    <xf numFmtId="164" fontId="1" fillId="3" borderId="37" xfId="0" applyNumberFormat="1" applyFont="1" applyFill="1" applyBorder="1" applyProtection="1">
      <protection locked="0"/>
    </xf>
    <xf numFmtId="0" fontId="32" fillId="4" borderId="33" xfId="0" applyFont="1" applyFill="1" applyBorder="1"/>
    <xf numFmtId="0" fontId="32" fillId="0" borderId="38" xfId="0" applyFont="1" applyBorder="1" applyProtection="1">
      <protection locked="0"/>
    </xf>
    <xf numFmtId="0" fontId="32" fillId="0" borderId="39" xfId="0" applyFont="1" applyBorder="1" applyProtection="1">
      <protection locked="0"/>
    </xf>
    <xf numFmtId="0" fontId="32" fillId="0" borderId="40" xfId="0" applyFont="1" applyBorder="1" applyProtection="1">
      <protection locked="0"/>
    </xf>
    <xf numFmtId="7" fontId="1" fillId="0" borderId="15" xfId="0" applyNumberFormat="1" applyFont="1" applyBorder="1" applyAlignment="1">
      <alignment horizontal="center"/>
    </xf>
    <xf numFmtId="40" fontId="1" fillId="0" borderId="41" xfId="0" applyNumberFormat="1" applyFont="1" applyBorder="1"/>
    <xf numFmtId="0" fontId="5" fillId="3" borderId="42" xfId="0" applyFont="1" applyFill="1" applyBorder="1" applyAlignment="1">
      <alignment horizontal="left"/>
    </xf>
    <xf numFmtId="0" fontId="12" fillId="3" borderId="43" xfId="0" applyFont="1" applyFill="1" applyBorder="1" applyAlignment="1">
      <alignment horizontal="left"/>
    </xf>
    <xf numFmtId="40" fontId="1" fillId="3" borderId="43" xfId="0" applyNumberFormat="1" applyFont="1" applyFill="1" applyBorder="1"/>
    <xf numFmtId="0" fontId="1" fillId="3" borderId="44" xfId="1" applyFont="1" applyFill="1" applyBorder="1" applyAlignment="1" applyProtection="1">
      <alignment horizontal="center"/>
    </xf>
    <xf numFmtId="164" fontId="6" fillId="3" borderId="43" xfId="0" applyNumberFormat="1" applyFont="1" applyFill="1" applyBorder="1" applyProtection="1">
      <protection locked="0"/>
    </xf>
    <xf numFmtId="39" fontId="6" fillId="2" borderId="0" xfId="0" applyNumberFormat="1" applyFont="1" applyFill="1" applyAlignment="1" applyProtection="1">
      <alignment horizontal="right"/>
      <protection locked="0"/>
    </xf>
    <xf numFmtId="164" fontId="1" fillId="3" borderId="43" xfId="0" applyNumberFormat="1" applyFont="1" applyFill="1" applyBorder="1"/>
    <xf numFmtId="0" fontId="1" fillId="2" borderId="0" xfId="0" applyFont="1" applyFill="1" applyAlignment="1">
      <alignment horizontal="left"/>
    </xf>
    <xf numFmtId="39" fontId="1" fillId="2" borderId="0" xfId="0" applyNumberFormat="1" applyFont="1" applyFill="1"/>
    <xf numFmtId="0" fontId="1" fillId="3" borderId="42" xfId="0" applyFont="1" applyFill="1" applyBorder="1" applyAlignment="1">
      <alignment horizontal="center"/>
    </xf>
    <xf numFmtId="0" fontId="1" fillId="3" borderId="43" xfId="0" applyFont="1" applyFill="1" applyBorder="1" applyAlignment="1">
      <alignment horizontal="center"/>
    </xf>
    <xf numFmtId="164" fontId="1" fillId="3" borderId="43" xfId="0" applyNumberFormat="1" applyFont="1" applyFill="1" applyBorder="1" applyAlignment="1">
      <alignment horizontal="center"/>
    </xf>
    <xf numFmtId="164" fontId="1" fillId="0" borderId="16" xfId="0" applyNumberFormat="1" applyFont="1" applyBorder="1" applyProtection="1">
      <protection locked="0"/>
    </xf>
    <xf numFmtId="164" fontId="1" fillId="0" borderId="5" xfId="0" applyNumberFormat="1" applyFont="1" applyBorder="1" applyProtection="1">
      <protection locked="0"/>
    </xf>
    <xf numFmtId="164" fontId="1" fillId="0" borderId="19" xfId="0" applyNumberFormat="1" applyFont="1" applyBorder="1" applyProtection="1">
      <protection locked="0"/>
    </xf>
    <xf numFmtId="166" fontId="1" fillId="3" borderId="45" xfId="1" applyNumberFormat="1" applyFont="1" applyFill="1" applyBorder="1" applyAlignment="1" applyProtection="1">
      <alignment horizontal="center"/>
      <protection locked="0"/>
    </xf>
    <xf numFmtId="166" fontId="1" fillId="3" borderId="46" xfId="1" applyNumberFormat="1" applyFont="1" applyFill="1" applyBorder="1" applyAlignment="1" applyProtection="1">
      <alignment horizontal="center"/>
      <protection locked="0"/>
    </xf>
    <xf numFmtId="166" fontId="1" fillId="3" borderId="47" xfId="0" applyNumberFormat="1" applyFont="1" applyFill="1" applyBorder="1" applyAlignment="1" applyProtection="1">
      <alignment horizontal="center"/>
      <protection locked="0"/>
    </xf>
    <xf numFmtId="0" fontId="27" fillId="0" borderId="19" xfId="0" applyFont="1" applyBorder="1" applyAlignment="1" applyProtection="1">
      <alignment horizontal="center"/>
      <protection locked="0"/>
    </xf>
    <xf numFmtId="8" fontId="11" fillId="0" borderId="0" xfId="0" applyNumberFormat="1" applyFont="1"/>
    <xf numFmtId="166" fontId="11" fillId="0" borderId="0" xfId="0" applyNumberFormat="1" applyFont="1"/>
    <xf numFmtId="40" fontId="11" fillId="7" borderId="26" xfId="0" applyNumberFormat="1" applyFont="1" applyFill="1" applyBorder="1" applyAlignment="1" applyProtection="1">
      <alignment vertical="center"/>
      <protection locked="0"/>
    </xf>
    <xf numFmtId="40" fontId="11" fillId="6" borderId="26" xfId="0" applyNumberFormat="1" applyFont="1" applyFill="1" applyBorder="1" applyAlignment="1" applyProtection="1">
      <alignment vertical="center"/>
      <protection locked="0"/>
    </xf>
    <xf numFmtId="40" fontId="11" fillId="0" borderId="0" xfId="0" applyNumberFormat="1" applyFont="1"/>
    <xf numFmtId="167" fontId="27" fillId="2" borderId="22" xfId="0" applyNumberFormat="1" applyFont="1" applyFill="1" applyBorder="1"/>
    <xf numFmtId="166" fontId="11" fillId="3" borderId="0" xfId="0" applyNumberFormat="1" applyFont="1" applyFill="1"/>
    <xf numFmtId="0" fontId="11" fillId="3" borderId="0" xfId="0" applyFont="1" applyFill="1"/>
    <xf numFmtId="40" fontId="11" fillId="3" borderId="0" xfId="0" applyNumberFormat="1" applyFont="1" applyFill="1"/>
    <xf numFmtId="8" fontId="11" fillId="3" borderId="0" xfId="0" applyNumberFormat="1" applyFont="1" applyFill="1"/>
    <xf numFmtId="49" fontId="11" fillId="6" borderId="48" xfId="0" applyNumberFormat="1" applyFont="1" applyFill="1" applyBorder="1" applyAlignment="1" applyProtection="1">
      <alignment vertical="center" wrapText="1"/>
      <protection locked="0"/>
    </xf>
    <xf numFmtId="40" fontId="11" fillId="6" borderId="48" xfId="0" applyNumberFormat="1" applyFont="1" applyFill="1" applyBorder="1" applyAlignment="1" applyProtection="1">
      <alignment vertical="center"/>
      <protection locked="0"/>
    </xf>
    <xf numFmtId="166" fontId="11" fillId="3" borderId="49" xfId="0" applyNumberFormat="1" applyFont="1" applyFill="1" applyBorder="1"/>
    <xf numFmtId="0" fontId="11" fillId="3" borderId="50" xfId="0" applyFont="1" applyFill="1" applyBorder="1"/>
    <xf numFmtId="0" fontId="11" fillId="3" borderId="51" xfId="0" applyFont="1" applyFill="1" applyBorder="1"/>
    <xf numFmtId="0" fontId="17" fillId="3" borderId="52" xfId="0" applyFont="1" applyFill="1" applyBorder="1" applyAlignment="1">
      <alignment horizontal="center"/>
    </xf>
    <xf numFmtId="40" fontId="11" fillId="3" borderId="52" xfId="0" applyNumberFormat="1" applyFont="1" applyFill="1" applyBorder="1"/>
    <xf numFmtId="166" fontId="11" fillId="5" borderId="53" xfId="0" applyNumberFormat="1" applyFont="1" applyFill="1" applyBorder="1" applyAlignment="1" applyProtection="1">
      <alignment horizontal="left" vertical="center"/>
      <protection locked="0"/>
    </xf>
    <xf numFmtId="166" fontId="11" fillId="6" borderId="53" xfId="0" applyNumberFormat="1" applyFont="1" applyFill="1" applyBorder="1" applyAlignment="1" applyProtection="1">
      <alignment horizontal="left" vertical="center"/>
      <protection locked="0"/>
    </xf>
    <xf numFmtId="166" fontId="11" fillId="7" borderId="53" xfId="0" applyNumberFormat="1" applyFont="1" applyFill="1" applyBorder="1" applyAlignment="1" applyProtection="1">
      <alignment horizontal="left" vertical="center"/>
      <protection locked="0"/>
    </xf>
    <xf numFmtId="166" fontId="11" fillId="6" borderId="54" xfId="0" applyNumberFormat="1" applyFont="1" applyFill="1" applyBorder="1" applyAlignment="1" applyProtection="1">
      <alignment horizontal="left" vertical="center"/>
      <protection locked="0"/>
    </xf>
    <xf numFmtId="0" fontId="28" fillId="3" borderId="0" xfId="0" applyFont="1" applyFill="1" applyAlignment="1">
      <alignment vertical="center" wrapText="1"/>
    </xf>
    <xf numFmtId="0" fontId="28" fillId="3" borderId="0" xfId="0" applyFont="1" applyFill="1" applyAlignment="1">
      <alignment vertical="center"/>
    </xf>
    <xf numFmtId="0" fontId="28" fillId="3" borderId="0" xfId="0" applyFont="1" applyFill="1" applyAlignment="1">
      <alignment wrapText="1"/>
    </xf>
    <xf numFmtId="0" fontId="29" fillId="3" borderId="0" xfId="0" applyFont="1" applyFill="1" applyAlignment="1">
      <alignment wrapText="1"/>
    </xf>
    <xf numFmtId="0" fontId="29" fillId="3" borderId="0" xfId="0" applyFont="1" applyFill="1" applyAlignment="1">
      <alignment horizontal="left" wrapText="1"/>
    </xf>
    <xf numFmtId="0" fontId="1" fillId="3" borderId="0" xfId="0" applyFont="1" applyFill="1" applyAlignment="1">
      <alignment horizontal="center"/>
    </xf>
    <xf numFmtId="0" fontId="1" fillId="3" borderId="0" xfId="0" applyFont="1" applyFill="1" applyAlignment="1">
      <alignment horizontal="right"/>
    </xf>
    <xf numFmtId="0" fontId="1" fillId="2" borderId="2" xfId="0" applyFont="1" applyFill="1" applyBorder="1"/>
    <xf numFmtId="165" fontId="1" fillId="0" borderId="15" xfId="0" applyNumberFormat="1" applyFont="1" applyBorder="1" applyAlignment="1">
      <alignment horizontal="center"/>
    </xf>
    <xf numFmtId="164" fontId="1" fillId="4" borderId="16" xfId="0" applyNumberFormat="1" applyFont="1" applyFill="1" applyBorder="1"/>
    <xf numFmtId="164" fontId="1" fillId="3" borderId="16" xfId="0" applyNumberFormat="1" applyFont="1" applyFill="1" applyBorder="1"/>
    <xf numFmtId="0" fontId="32" fillId="4" borderId="29" xfId="0" applyFont="1" applyFill="1" applyBorder="1"/>
    <xf numFmtId="164" fontId="1" fillId="4" borderId="5" xfId="0" applyNumberFormat="1" applyFont="1" applyFill="1" applyBorder="1"/>
    <xf numFmtId="164" fontId="1" fillId="3" borderId="5" xfId="0" applyNumberFormat="1" applyFont="1" applyFill="1" applyBorder="1"/>
    <xf numFmtId="0" fontId="32" fillId="4" borderId="30" xfId="0" applyFont="1" applyFill="1" applyBorder="1"/>
    <xf numFmtId="164" fontId="1" fillId="4" borderId="19" xfId="0" applyNumberFormat="1" applyFont="1" applyFill="1" applyBorder="1"/>
    <xf numFmtId="164" fontId="1" fillId="3" borderId="19" xfId="0" applyNumberFormat="1" applyFont="1" applyFill="1" applyBorder="1"/>
    <xf numFmtId="0" fontId="32" fillId="4" borderId="31" xfId="0" applyFont="1" applyFill="1" applyBorder="1"/>
    <xf numFmtId="164" fontId="1" fillId="4" borderId="15" xfId="0" applyNumberFormat="1" applyFont="1" applyFill="1" applyBorder="1"/>
    <xf numFmtId="164" fontId="1" fillId="3" borderId="15" xfId="0" applyNumberFormat="1" applyFont="1" applyFill="1" applyBorder="1"/>
    <xf numFmtId="0" fontId="32" fillId="4" borderId="28" xfId="0" applyFont="1" applyFill="1" applyBorder="1"/>
    <xf numFmtId="0" fontId="5" fillId="4" borderId="55" xfId="0" applyFont="1" applyFill="1" applyBorder="1"/>
    <xf numFmtId="164" fontId="1" fillId="4" borderId="14" xfId="0" applyNumberFormat="1" applyFont="1" applyFill="1" applyBorder="1"/>
    <xf numFmtId="164" fontId="1" fillId="3" borderId="14" xfId="0" applyNumberFormat="1" applyFont="1" applyFill="1" applyBorder="1"/>
    <xf numFmtId="0" fontId="32" fillId="4" borderId="56" xfId="0" applyFont="1" applyFill="1" applyBorder="1"/>
    <xf numFmtId="0" fontId="5" fillId="4" borderId="10" xfId="0" applyFont="1" applyFill="1" applyBorder="1" applyAlignment="1">
      <alignment horizontal="left"/>
    </xf>
    <xf numFmtId="164" fontId="1" fillId="4" borderId="12" xfId="0" applyNumberFormat="1" applyFont="1" applyFill="1" applyBorder="1"/>
    <xf numFmtId="164" fontId="1" fillId="3" borderId="12" xfId="0" applyNumberFormat="1" applyFont="1" applyFill="1" applyBorder="1"/>
    <xf numFmtId="0" fontId="32" fillId="4" borderId="34" xfId="0" applyFont="1" applyFill="1" applyBorder="1"/>
    <xf numFmtId="164" fontId="6" fillId="3" borderId="43" xfId="0" applyNumberFormat="1" applyFont="1" applyFill="1" applyBorder="1"/>
    <xf numFmtId="0" fontId="32" fillId="3" borderId="57" xfId="0" applyFont="1" applyFill="1" applyBorder="1"/>
    <xf numFmtId="0" fontId="6" fillId="0" borderId="7" xfId="0" applyFont="1" applyBorder="1" applyAlignment="1">
      <alignment horizontal="left"/>
    </xf>
    <xf numFmtId="0" fontId="1" fillId="0" borderId="15" xfId="0" applyFont="1" applyBorder="1" applyAlignment="1">
      <alignment horizontal="right"/>
    </xf>
    <xf numFmtId="165" fontId="1" fillId="0" borderId="12" xfId="0" applyNumberFormat="1" applyFont="1" applyBorder="1" applyAlignment="1">
      <alignment horizontal="center"/>
    </xf>
    <xf numFmtId="0" fontId="1" fillId="4" borderId="58" xfId="0" applyFont="1" applyFill="1" applyBorder="1" applyAlignment="1">
      <alignment horizontal="center"/>
    </xf>
    <xf numFmtId="0" fontId="1" fillId="0" borderId="23" xfId="0" applyFont="1" applyBorder="1"/>
    <xf numFmtId="164" fontId="1" fillId="4" borderId="36" xfId="0" applyNumberFormat="1" applyFont="1" applyFill="1" applyBorder="1"/>
    <xf numFmtId="164" fontId="1" fillId="3" borderId="36" xfId="0" applyNumberFormat="1" applyFont="1" applyFill="1" applyBorder="1"/>
    <xf numFmtId="0" fontId="32" fillId="0" borderId="29" xfId="0" applyFont="1" applyBorder="1"/>
    <xf numFmtId="0" fontId="1" fillId="4" borderId="10" xfId="0" applyFont="1" applyFill="1" applyBorder="1" applyAlignment="1">
      <alignment horizontal="center"/>
    </xf>
    <xf numFmtId="0" fontId="1" fillId="0" borderId="4" xfId="0" applyFont="1" applyBorder="1" applyAlignment="1">
      <alignment horizontal="left"/>
    </xf>
    <xf numFmtId="0" fontId="32" fillId="0" borderId="30" xfId="0" applyFont="1" applyBorder="1"/>
    <xf numFmtId="0" fontId="1" fillId="0" borderId="5" xfId="0" applyFont="1" applyBorder="1" applyAlignment="1">
      <alignment horizontal="left"/>
    </xf>
    <xf numFmtId="0" fontId="1" fillId="4" borderId="59" xfId="0" applyFont="1" applyFill="1" applyBorder="1" applyAlignment="1">
      <alignment horizontal="center"/>
    </xf>
    <xf numFmtId="0" fontId="1" fillId="0" borderId="6" xfId="0" applyFont="1" applyBorder="1" applyAlignment="1">
      <alignment horizontal="left"/>
    </xf>
    <xf numFmtId="164" fontId="1" fillId="4" borderId="37" xfId="0" applyNumberFormat="1" applyFont="1" applyFill="1" applyBorder="1"/>
    <xf numFmtId="164" fontId="1" fillId="3" borderId="37" xfId="0" applyNumberFormat="1" applyFont="1" applyFill="1" applyBorder="1"/>
    <xf numFmtId="0" fontId="32" fillId="0" borderId="31" xfId="0" applyFont="1" applyBorder="1"/>
    <xf numFmtId="39" fontId="6" fillId="2" borderId="0" xfId="0" applyNumberFormat="1" applyFont="1" applyFill="1" applyAlignment="1">
      <alignment horizontal="right"/>
    </xf>
    <xf numFmtId="0" fontId="32" fillId="3" borderId="60" xfId="0" applyFont="1" applyFill="1" applyBorder="1"/>
    <xf numFmtId="166" fontId="1" fillId="3" borderId="45" xfId="1" applyNumberFormat="1" applyFont="1" applyFill="1" applyBorder="1" applyAlignment="1" applyProtection="1">
      <alignment horizontal="center"/>
    </xf>
    <xf numFmtId="0" fontId="32" fillId="0" borderId="38" xfId="0" applyFont="1" applyBorder="1"/>
    <xf numFmtId="166" fontId="1" fillId="3" borderId="46" xfId="1" applyNumberFormat="1" applyFont="1" applyFill="1" applyBorder="1" applyAlignment="1" applyProtection="1">
      <alignment horizontal="center"/>
    </xf>
    <xf numFmtId="0" fontId="32" fillId="0" borderId="39" xfId="0" applyFont="1" applyBorder="1"/>
    <xf numFmtId="0" fontId="32" fillId="0" borderId="40" xfId="0" applyFont="1" applyBorder="1"/>
    <xf numFmtId="166" fontId="1" fillId="3" borderId="47" xfId="0" applyNumberFormat="1" applyFont="1" applyFill="1" applyBorder="1" applyAlignment="1">
      <alignment horizontal="center"/>
    </xf>
    <xf numFmtId="0" fontId="32" fillId="0" borderId="34" xfId="0" applyFont="1" applyBorder="1"/>
    <xf numFmtId="0" fontId="32" fillId="4" borderId="1" xfId="0" applyFont="1" applyFill="1" applyBorder="1"/>
    <xf numFmtId="0" fontId="32" fillId="4" borderId="2" xfId="0" applyFont="1" applyFill="1" applyBorder="1"/>
    <xf numFmtId="0" fontId="32" fillId="3" borderId="20" xfId="0" applyFont="1" applyFill="1" applyBorder="1"/>
    <xf numFmtId="0" fontId="7" fillId="4" borderId="46" xfId="0" applyFont="1" applyFill="1" applyBorder="1" applyAlignment="1">
      <alignment horizontal="center"/>
    </xf>
    <xf numFmtId="0" fontId="7" fillId="4" borderId="5" xfId="0" applyFont="1" applyFill="1" applyBorder="1" applyAlignment="1">
      <alignment horizontal="center"/>
    </xf>
    <xf numFmtId="0" fontId="7" fillId="0" borderId="30" xfId="0" applyFont="1" applyBorder="1" applyAlignment="1">
      <alignment horizontal="center"/>
    </xf>
    <xf numFmtId="7" fontId="1" fillId="4" borderId="1" xfId="0" applyNumberFormat="1" applyFont="1" applyFill="1" applyBorder="1"/>
    <xf numFmtId="0" fontId="27" fillId="4" borderId="46" xfId="0" applyFont="1" applyFill="1" applyBorder="1" applyAlignment="1">
      <alignment horizontal="center"/>
    </xf>
    <xf numFmtId="0" fontId="27" fillId="0" borderId="5" xfId="0" applyFont="1" applyBorder="1" applyAlignment="1">
      <alignment horizontal="center"/>
    </xf>
    <xf numFmtId="0" fontId="27" fillId="4" borderId="5" xfId="0" applyFont="1" applyFill="1" applyBorder="1" applyAlignment="1">
      <alignment horizontal="center"/>
    </xf>
    <xf numFmtId="2" fontId="27" fillId="0" borderId="3" xfId="0" applyNumberFormat="1" applyFont="1" applyBorder="1" applyAlignment="1">
      <alignment horizontal="center"/>
    </xf>
    <xf numFmtId="0" fontId="8" fillId="3" borderId="7" xfId="0" applyFont="1" applyFill="1" applyBorder="1" applyAlignment="1">
      <alignment horizontal="center"/>
    </xf>
    <xf numFmtId="0" fontId="1" fillId="4" borderId="22" xfId="0" applyFont="1" applyFill="1" applyBorder="1"/>
    <xf numFmtId="8" fontId="27" fillId="3" borderId="0" xfId="0" applyNumberFormat="1" applyFont="1" applyFill="1" applyAlignment="1">
      <alignment horizontal="right"/>
    </xf>
    <xf numFmtId="0" fontId="27" fillId="4" borderId="61" xfId="0" applyFont="1" applyFill="1" applyBorder="1" applyAlignment="1">
      <alignment horizontal="center"/>
    </xf>
    <xf numFmtId="0" fontId="27" fillId="0" borderId="62" xfId="0" applyFont="1" applyBorder="1" applyAlignment="1">
      <alignment horizontal="center"/>
    </xf>
    <xf numFmtId="0" fontId="27" fillId="4" borderId="62" xfId="0" applyFont="1" applyFill="1" applyBorder="1" applyAlignment="1">
      <alignment horizontal="center"/>
    </xf>
    <xf numFmtId="2" fontId="27" fillId="0" borderId="63" xfId="0" applyNumberFormat="1" applyFont="1" applyBorder="1" applyAlignment="1">
      <alignment horizontal="center"/>
    </xf>
    <xf numFmtId="0" fontId="27" fillId="2" borderId="7" xfId="0" applyFont="1" applyFill="1" applyBorder="1" applyAlignment="1">
      <alignment horizontal="left"/>
    </xf>
    <xf numFmtId="0" fontId="27" fillId="2" borderId="0" xfId="0" applyFont="1" applyFill="1" applyAlignment="1">
      <alignment horizontal="left"/>
    </xf>
    <xf numFmtId="0" fontId="27" fillId="2" borderId="34" xfId="0" applyFont="1" applyFill="1" applyBorder="1" applyAlignment="1">
      <alignment horizontal="left"/>
    </xf>
    <xf numFmtId="0" fontId="1" fillId="2" borderId="7" xfId="0" applyFont="1" applyFill="1" applyBorder="1"/>
    <xf numFmtId="0" fontId="1" fillId="2" borderId="0" xfId="0" applyFont="1" applyFill="1"/>
    <xf numFmtId="0" fontId="1" fillId="2" borderId="34" xfId="0" applyFont="1" applyFill="1" applyBorder="1"/>
    <xf numFmtId="0" fontId="2" fillId="3" borderId="7" xfId="0" applyFont="1" applyFill="1" applyBorder="1" applyAlignment="1">
      <alignment horizontal="left"/>
    </xf>
    <xf numFmtId="0" fontId="27" fillId="3" borderId="64" xfId="0" applyFont="1" applyFill="1" applyBorder="1"/>
    <xf numFmtId="0" fontId="27" fillId="3" borderId="8" xfId="0" applyFont="1" applyFill="1" applyBorder="1"/>
    <xf numFmtId="0" fontId="27" fillId="3" borderId="35" xfId="0" applyFont="1" applyFill="1" applyBorder="1"/>
    <xf numFmtId="0" fontId="1" fillId="2" borderId="64" xfId="0" applyFont="1" applyFill="1" applyBorder="1"/>
    <xf numFmtId="0" fontId="27" fillId="2" borderId="2" xfId="0" applyFont="1" applyFill="1" applyBorder="1"/>
    <xf numFmtId="0" fontId="6" fillId="0" borderId="7" xfId="0" applyFont="1" applyBorder="1" applyAlignment="1">
      <alignment horizontal="center"/>
    </xf>
    <xf numFmtId="0" fontId="27" fillId="4" borderId="47" xfId="0" applyFont="1" applyFill="1" applyBorder="1" applyAlignment="1">
      <alignment horizontal="center"/>
    </xf>
    <xf numFmtId="0" fontId="27" fillId="0" borderId="19" xfId="0" applyFont="1" applyBorder="1" applyAlignment="1">
      <alignment horizontal="center"/>
    </xf>
    <xf numFmtId="0" fontId="19" fillId="3" borderId="0" xfId="0" applyFont="1" applyFill="1" applyAlignment="1">
      <alignment horizontal="left"/>
    </xf>
    <xf numFmtId="0" fontId="32" fillId="0" borderId="65" xfId="0" applyFont="1" applyBorder="1" applyProtection="1">
      <protection locked="0"/>
    </xf>
    <xf numFmtId="2" fontId="27" fillId="0" borderId="66" xfId="0" applyNumberFormat="1" applyFont="1" applyBorder="1" applyProtection="1">
      <protection locked="0"/>
    </xf>
    <xf numFmtId="2" fontId="27" fillId="0" borderId="3" xfId="0" applyNumberFormat="1" applyFont="1" applyBorder="1" applyProtection="1">
      <protection locked="0"/>
    </xf>
    <xf numFmtId="0" fontId="7" fillId="0" borderId="3" xfId="0" applyFont="1" applyBorder="1"/>
    <xf numFmtId="0" fontId="26" fillId="4" borderId="20" xfId="1" applyFill="1" applyBorder="1" applyAlignment="1" applyProtection="1"/>
    <xf numFmtId="2" fontId="27" fillId="3" borderId="7" xfId="0" applyNumberFormat="1" applyFont="1" applyFill="1" applyBorder="1" applyProtection="1">
      <protection locked="0"/>
    </xf>
    <xf numFmtId="0" fontId="8" fillId="3" borderId="7" xfId="0" applyFont="1" applyFill="1" applyBorder="1"/>
    <xf numFmtId="40" fontId="1" fillId="3" borderId="57" xfId="0" applyNumberFormat="1" applyFont="1" applyFill="1" applyBorder="1"/>
    <xf numFmtId="2" fontId="27" fillId="4" borderId="22" xfId="0" applyNumberFormat="1" applyFont="1" applyFill="1" applyBorder="1"/>
    <xf numFmtId="4" fontId="27" fillId="4" borderId="1" xfId="0" applyNumberFormat="1" applyFont="1" applyFill="1" applyBorder="1" applyAlignment="1">
      <alignment horizontal="right"/>
    </xf>
    <xf numFmtId="4" fontId="27" fillId="4" borderId="1" xfId="0" applyNumberFormat="1" applyFont="1" applyFill="1" applyBorder="1"/>
    <xf numFmtId="0" fontId="1" fillId="4" borderId="58" xfId="0" applyFont="1" applyFill="1" applyBorder="1" applyAlignment="1">
      <alignment horizontal="left"/>
    </xf>
    <xf numFmtId="0" fontId="1" fillId="4" borderId="10" xfId="0" applyFont="1" applyFill="1" applyBorder="1" applyAlignment="1">
      <alignment horizontal="left"/>
    </xf>
    <xf numFmtId="0" fontId="1" fillId="4" borderId="59" xfId="0" applyFont="1" applyFill="1" applyBorder="1" applyAlignment="1">
      <alignment horizontal="left"/>
    </xf>
    <xf numFmtId="0" fontId="32" fillId="0" borderId="65" xfId="0" applyFont="1" applyBorder="1"/>
    <xf numFmtId="4" fontId="1" fillId="4" borderId="1" xfId="0" applyNumberFormat="1" applyFont="1" applyFill="1" applyBorder="1"/>
    <xf numFmtId="7" fontId="1" fillId="4" borderId="22" xfId="0" applyNumberFormat="1" applyFont="1" applyFill="1" applyBorder="1"/>
    <xf numFmtId="2" fontId="27" fillId="0" borderId="3" xfId="0" applyNumberFormat="1" applyFont="1" applyBorder="1"/>
    <xf numFmtId="2" fontId="27" fillId="3" borderId="7" xfId="0" applyNumberFormat="1" applyFont="1" applyFill="1" applyBorder="1"/>
    <xf numFmtId="2" fontId="27" fillId="0" borderId="66" xfId="0" applyNumberFormat="1" applyFont="1" applyBorder="1"/>
    <xf numFmtId="164" fontId="1" fillId="8" borderId="16" xfId="0" applyNumberFormat="1" applyFont="1" applyFill="1" applyBorder="1" applyProtection="1">
      <protection locked="0"/>
    </xf>
    <xf numFmtId="164" fontId="1" fillId="8" borderId="5" xfId="0" applyNumberFormat="1" applyFont="1" applyFill="1" applyBorder="1" applyProtection="1">
      <protection locked="0"/>
    </xf>
    <xf numFmtId="164" fontId="1" fillId="8" borderId="19" xfId="0" applyNumberFormat="1" applyFont="1" applyFill="1" applyBorder="1" applyProtection="1">
      <protection locked="0"/>
    </xf>
    <xf numFmtId="164" fontId="1" fillId="8" borderId="15" xfId="0" applyNumberFormat="1" applyFont="1" applyFill="1" applyBorder="1" applyProtection="1">
      <protection locked="0"/>
    </xf>
    <xf numFmtId="164" fontId="1" fillId="8" borderId="14" xfId="0" applyNumberFormat="1" applyFont="1" applyFill="1" applyBorder="1" applyProtection="1">
      <protection locked="0"/>
    </xf>
    <xf numFmtId="164" fontId="1" fillId="8" borderId="12" xfId="0" applyNumberFormat="1" applyFont="1" applyFill="1" applyBorder="1" applyProtection="1">
      <protection locked="0"/>
    </xf>
    <xf numFmtId="0" fontId="32" fillId="8" borderId="29" xfId="0" applyFont="1" applyFill="1" applyBorder="1" applyProtection="1">
      <protection locked="0"/>
    </xf>
    <xf numFmtId="0" fontId="32" fillId="8" borderId="30" xfId="0" applyFont="1" applyFill="1" applyBorder="1" applyProtection="1">
      <protection locked="0"/>
    </xf>
    <xf numFmtId="0" fontId="32" fillId="8" borderId="31" xfId="0" applyFont="1" applyFill="1" applyBorder="1" applyProtection="1">
      <protection locked="0"/>
    </xf>
    <xf numFmtId="0" fontId="32" fillId="8" borderId="28" xfId="0" applyFont="1" applyFill="1" applyBorder="1" applyProtection="1">
      <protection locked="0"/>
    </xf>
    <xf numFmtId="0" fontId="32" fillId="8" borderId="56" xfId="0" applyFont="1" applyFill="1" applyBorder="1" applyProtection="1">
      <protection locked="0"/>
    </xf>
    <xf numFmtId="0" fontId="32" fillId="8" borderId="34" xfId="0" applyFont="1" applyFill="1" applyBorder="1" applyProtection="1">
      <protection locked="0"/>
    </xf>
    <xf numFmtId="0" fontId="1" fillId="8" borderId="58" xfId="0" applyFont="1" applyFill="1" applyBorder="1" applyAlignment="1" applyProtection="1">
      <alignment horizontal="left"/>
      <protection locked="0"/>
    </xf>
    <xf numFmtId="0" fontId="1" fillId="8" borderId="10" xfId="0" applyFont="1" applyFill="1" applyBorder="1" applyAlignment="1" applyProtection="1">
      <alignment horizontal="left"/>
      <protection locked="0"/>
    </xf>
    <xf numFmtId="0" fontId="1" fillId="8" borderId="59" xfId="0" applyFont="1" applyFill="1" applyBorder="1" applyAlignment="1" applyProtection="1">
      <alignment horizontal="left"/>
      <protection locked="0"/>
    </xf>
    <xf numFmtId="164" fontId="1" fillId="8" borderId="36" xfId="0" applyNumberFormat="1" applyFont="1" applyFill="1" applyBorder="1" applyProtection="1">
      <protection locked="0"/>
    </xf>
    <xf numFmtId="164" fontId="1" fillId="8" borderId="37" xfId="0" applyNumberFormat="1" applyFont="1" applyFill="1" applyBorder="1" applyProtection="1">
      <protection locked="0"/>
    </xf>
    <xf numFmtId="0" fontId="26" fillId="8" borderId="20" xfId="1" applyFill="1" applyBorder="1" applyAlignment="1" applyProtection="1"/>
    <xf numFmtId="0" fontId="32" fillId="8" borderId="2" xfId="0" applyFont="1" applyFill="1" applyBorder="1"/>
    <xf numFmtId="0" fontId="32" fillId="8" borderId="22" xfId="0" applyFont="1" applyFill="1" applyBorder="1"/>
    <xf numFmtId="4" fontId="1" fillId="8" borderId="1" xfId="0" applyNumberFormat="1" applyFont="1" applyFill="1" applyBorder="1"/>
    <xf numFmtId="7" fontId="1" fillId="8" borderId="22" xfId="0" applyNumberFormat="1" applyFont="1" applyFill="1" applyBorder="1"/>
    <xf numFmtId="4" fontId="27" fillId="8" borderId="1" xfId="0" applyNumberFormat="1" applyFont="1" applyFill="1" applyBorder="1" applyAlignment="1">
      <alignment horizontal="right"/>
    </xf>
    <xf numFmtId="0" fontId="1" fillId="8" borderId="22" xfId="0" applyFont="1" applyFill="1" applyBorder="1"/>
    <xf numFmtId="4" fontId="27" fillId="8" borderId="1" xfId="0" applyNumberFormat="1" applyFont="1" applyFill="1" applyBorder="1"/>
    <xf numFmtId="2" fontId="27" fillId="8" borderId="22" xfId="0" applyNumberFormat="1" applyFont="1" applyFill="1" applyBorder="1"/>
    <xf numFmtId="4" fontId="27" fillId="8" borderId="1" xfId="0" applyNumberFormat="1" applyFont="1" applyFill="1" applyBorder="1" applyProtection="1">
      <protection locked="0"/>
    </xf>
    <xf numFmtId="2" fontId="27" fillId="8" borderId="22" xfId="0" applyNumberFormat="1" applyFont="1" applyFill="1" applyBorder="1" applyProtection="1">
      <protection locked="0"/>
    </xf>
    <xf numFmtId="0" fontId="7" fillId="8" borderId="46" xfId="0" applyFont="1" applyFill="1" applyBorder="1" applyAlignment="1">
      <alignment horizontal="center"/>
    </xf>
    <xf numFmtId="0" fontId="27" fillId="8" borderId="46" xfId="0" applyFont="1" applyFill="1" applyBorder="1" applyAlignment="1" applyProtection="1">
      <alignment horizontal="center"/>
      <protection locked="0"/>
    </xf>
    <xf numFmtId="0" fontId="27" fillId="8" borderId="47" xfId="0" applyFont="1" applyFill="1" applyBorder="1" applyAlignment="1" applyProtection="1">
      <alignment horizontal="center"/>
      <protection locked="0"/>
    </xf>
    <xf numFmtId="0" fontId="7" fillId="8" borderId="5" xfId="0" applyFont="1" applyFill="1" applyBorder="1" applyAlignment="1">
      <alignment horizontal="center"/>
    </xf>
    <xf numFmtId="0" fontId="27" fillId="8" borderId="5" xfId="0" applyFont="1" applyFill="1" applyBorder="1" applyAlignment="1" applyProtection="1">
      <alignment horizontal="center"/>
      <protection locked="0"/>
    </xf>
    <xf numFmtId="0" fontId="27" fillId="8" borderId="19" xfId="0" applyFont="1" applyFill="1" applyBorder="1" applyAlignment="1" applyProtection="1">
      <alignment horizontal="center"/>
      <protection locked="0"/>
    </xf>
    <xf numFmtId="0" fontId="26" fillId="8" borderId="10" xfId="1" applyFill="1" applyBorder="1" applyAlignment="1" applyProtection="1">
      <alignment horizontal="left"/>
    </xf>
    <xf numFmtId="0" fontId="5" fillId="8" borderId="55" xfId="0" applyFont="1" applyFill="1" applyBorder="1"/>
    <xf numFmtId="0" fontId="5" fillId="8" borderId="10" xfId="0" applyFont="1" applyFill="1" applyBorder="1" applyAlignment="1">
      <alignment horizontal="left"/>
    </xf>
    <xf numFmtId="0" fontId="22" fillId="7" borderId="67" xfId="0" applyFont="1" applyFill="1" applyBorder="1" applyAlignment="1">
      <alignment horizontal="center" vertical="center"/>
    </xf>
    <xf numFmtId="0" fontId="22" fillId="7" borderId="8" xfId="0" applyFont="1" applyFill="1" applyBorder="1" applyAlignment="1">
      <alignment horizontal="center" vertical="center"/>
    </xf>
    <xf numFmtId="0" fontId="22" fillId="7" borderId="68" xfId="0" applyFont="1" applyFill="1" applyBorder="1" applyAlignment="1">
      <alignment horizontal="center" vertical="center"/>
    </xf>
    <xf numFmtId="0" fontId="26" fillId="8" borderId="58" xfId="1" applyFill="1" applyBorder="1" applyAlignment="1" applyProtection="1"/>
    <xf numFmtId="0" fontId="26" fillId="8" borderId="58" xfId="1" applyFill="1" applyBorder="1" applyAlignment="1" applyProtection="1">
      <alignment horizontal="left"/>
    </xf>
    <xf numFmtId="0" fontId="26" fillId="4" borderId="58" xfId="1" applyFill="1" applyBorder="1" applyAlignment="1" applyProtection="1"/>
    <xf numFmtId="0" fontId="26" fillId="4" borderId="58" xfId="1" applyFill="1" applyBorder="1" applyAlignment="1" applyProtection="1">
      <alignment horizontal="left"/>
    </xf>
    <xf numFmtId="0" fontId="35" fillId="0" borderId="0" xfId="0" applyFont="1"/>
    <xf numFmtId="166" fontId="36" fillId="3" borderId="0" xfId="0" applyNumberFormat="1" applyFont="1" applyFill="1" applyAlignment="1">
      <alignment horizontal="center"/>
    </xf>
    <xf numFmtId="166" fontId="37" fillId="0" borderId="0" xfId="0" applyNumberFormat="1" applyFont="1"/>
    <xf numFmtId="166" fontId="35" fillId="3" borderId="0" xfId="0" applyNumberFormat="1" applyFont="1" applyFill="1" applyAlignment="1">
      <alignment horizontal="center"/>
    </xf>
    <xf numFmtId="0" fontId="35" fillId="3" borderId="0" xfId="0" applyFont="1" applyFill="1"/>
    <xf numFmtId="40" fontId="35" fillId="3" borderId="0" xfId="0" applyNumberFormat="1" applyFont="1" applyFill="1" applyAlignment="1">
      <alignment horizontal="center"/>
    </xf>
    <xf numFmtId="0" fontId="35" fillId="3" borderId="0" xfId="0" applyFont="1" applyFill="1" applyAlignment="1">
      <alignment horizontal="center"/>
    </xf>
    <xf numFmtId="8" fontId="35" fillId="3" borderId="0" xfId="0" applyNumberFormat="1" applyFont="1" applyFill="1" applyAlignment="1">
      <alignment horizontal="center"/>
    </xf>
    <xf numFmtId="0" fontId="38" fillId="0" borderId="0" xfId="0" applyFont="1" applyAlignment="1">
      <alignment vertical="top" wrapText="1"/>
    </xf>
    <xf numFmtId="166" fontId="39" fillId="9" borderId="26" xfId="0" applyNumberFormat="1" applyFont="1" applyFill="1" applyBorder="1" applyAlignment="1">
      <alignment horizontal="center"/>
    </xf>
    <xf numFmtId="0" fontId="39" fillId="9" borderId="26" xfId="0" applyFont="1" applyFill="1" applyBorder="1" applyAlignment="1">
      <alignment horizontal="center"/>
    </xf>
    <xf numFmtId="40" fontId="39" fillId="9" borderId="26" xfId="0" applyNumberFormat="1" applyFont="1" applyFill="1" applyBorder="1" applyAlignment="1">
      <alignment horizontal="center"/>
    </xf>
    <xf numFmtId="8" fontId="39" fillId="9" borderId="26" xfId="0" applyNumberFormat="1" applyFont="1" applyFill="1" applyBorder="1" applyAlignment="1">
      <alignment horizontal="center"/>
    </xf>
    <xf numFmtId="166" fontId="35" fillId="0" borderId="26" xfId="0" applyNumberFormat="1" applyFont="1" applyBorder="1" applyAlignment="1" applyProtection="1">
      <alignment horizontal="center"/>
      <protection locked="0"/>
    </xf>
    <xf numFmtId="0" fontId="35" fillId="0" borderId="26" xfId="0" applyFont="1" applyBorder="1" applyProtection="1">
      <protection locked="0"/>
    </xf>
    <xf numFmtId="40" fontId="35" fillId="0" borderId="26" xfId="0" applyNumberFormat="1" applyFont="1" applyBorder="1" applyAlignment="1" applyProtection="1">
      <alignment horizontal="center"/>
      <protection locked="0"/>
    </xf>
    <xf numFmtId="0" fontId="35" fillId="0" borderId="26" xfId="0" applyFont="1" applyBorder="1" applyAlignment="1" applyProtection="1">
      <alignment horizontal="center"/>
      <protection locked="0"/>
    </xf>
    <xf numFmtId="0" fontId="35" fillId="0" borderId="26" xfId="0" applyFont="1" applyBorder="1" applyAlignment="1">
      <alignment horizontal="center"/>
    </xf>
    <xf numFmtId="8" fontId="35" fillId="0" borderId="26" xfId="0" applyNumberFormat="1" applyFont="1" applyBorder="1" applyAlignment="1">
      <alignment horizontal="center"/>
    </xf>
    <xf numFmtId="0" fontId="39" fillId="3" borderId="0" xfId="0" applyFont="1" applyFill="1" applyAlignment="1">
      <alignment horizontal="center"/>
    </xf>
    <xf numFmtId="40" fontId="35" fillId="3" borderId="69" xfId="0" applyNumberFormat="1" applyFont="1" applyFill="1" applyBorder="1" applyAlignment="1">
      <alignment horizontal="center"/>
    </xf>
    <xf numFmtId="8" fontId="35" fillId="3" borderId="69" xfId="0" applyNumberFormat="1" applyFont="1" applyFill="1" applyBorder="1" applyAlignment="1">
      <alignment horizontal="center"/>
    </xf>
    <xf numFmtId="0" fontId="35" fillId="0" borderId="26" xfId="0" applyFont="1" applyBorder="1" applyAlignment="1" applyProtection="1">
      <alignment horizontal="left"/>
      <protection locked="0"/>
    </xf>
    <xf numFmtId="166" fontId="35" fillId="0" borderId="0" xfId="0" applyNumberFormat="1" applyFont="1" applyAlignment="1">
      <alignment horizontal="center"/>
    </xf>
    <xf numFmtId="40" fontId="35" fillId="0" borderId="0" xfId="0" applyNumberFormat="1" applyFont="1" applyAlignment="1">
      <alignment horizontal="center"/>
    </xf>
    <xf numFmtId="0" fontId="35" fillId="0" borderId="0" xfId="0" applyFont="1" applyAlignment="1">
      <alignment horizontal="center"/>
    </xf>
    <xf numFmtId="8" fontId="35" fillId="0" borderId="0" xfId="0" applyNumberFormat="1" applyFont="1" applyAlignment="1">
      <alignment horizontal="center"/>
    </xf>
    <xf numFmtId="8" fontId="11" fillId="3" borderId="70" xfId="0" applyNumberFormat="1" applyFont="1" applyFill="1" applyBorder="1"/>
    <xf numFmtId="8" fontId="11" fillId="7" borderId="71" xfId="0" applyNumberFormat="1" applyFont="1" applyFill="1" applyBorder="1" applyAlignment="1">
      <alignment vertical="center"/>
    </xf>
    <xf numFmtId="0" fontId="30" fillId="3" borderId="0" xfId="0" applyFont="1" applyFill="1"/>
    <xf numFmtId="0" fontId="31" fillId="3" borderId="0" xfId="0" applyFont="1" applyFill="1" applyAlignment="1">
      <alignment horizontal="center"/>
    </xf>
    <xf numFmtId="0" fontId="26" fillId="8" borderId="10" xfId="1" applyFill="1" applyBorder="1" applyAlignment="1" applyProtection="1">
      <alignment horizontal="left" vertical="center" wrapText="1"/>
    </xf>
    <xf numFmtId="0" fontId="6" fillId="0" borderId="1" xfId="0" applyFont="1" applyBorder="1" applyAlignment="1">
      <alignment horizontal="center"/>
    </xf>
    <xf numFmtId="0" fontId="6" fillId="0" borderId="17" xfId="0" applyFont="1" applyBorder="1" applyAlignment="1">
      <alignment horizontal="center"/>
    </xf>
    <xf numFmtId="14" fontId="1" fillId="2" borderId="2" xfId="0" applyNumberFormat="1" applyFont="1" applyFill="1" applyBorder="1" applyAlignment="1">
      <alignment horizontal="center"/>
    </xf>
    <xf numFmtId="0" fontId="3" fillId="8" borderId="1" xfId="0" applyFont="1" applyFill="1" applyBorder="1" applyAlignment="1">
      <alignment horizontal="center"/>
    </xf>
    <xf numFmtId="0" fontId="3" fillId="8" borderId="2" xfId="0" applyFont="1" applyFill="1" applyBorder="1" applyAlignment="1">
      <alignment horizontal="center"/>
    </xf>
    <xf numFmtId="0" fontId="2" fillId="2" borderId="72" xfId="0" applyFont="1" applyFill="1" applyBorder="1" applyAlignment="1">
      <alignment horizontal="center"/>
    </xf>
    <xf numFmtId="0" fontId="2" fillId="2" borderId="73" xfId="0" applyFont="1" applyFill="1" applyBorder="1" applyAlignment="1">
      <alignment horizontal="center"/>
    </xf>
    <xf numFmtId="0" fontId="2" fillId="2" borderId="74" xfId="0" applyFont="1" applyFill="1" applyBorder="1" applyAlignment="1">
      <alignment horizontal="right"/>
    </xf>
    <xf numFmtId="0" fontId="32" fillId="0" borderId="9" xfId="0" applyFont="1" applyBorder="1" applyAlignment="1">
      <alignment horizontal="right"/>
    </xf>
    <xf numFmtId="0" fontId="1" fillId="2" borderId="75" xfId="0" applyFont="1" applyFill="1" applyBorder="1" applyAlignment="1" applyProtection="1">
      <alignment horizontal="center"/>
      <protection locked="0"/>
    </xf>
    <xf numFmtId="0" fontId="1" fillId="2" borderId="76" xfId="0" applyFont="1" applyFill="1" applyBorder="1" applyAlignment="1" applyProtection="1">
      <alignment horizontal="center"/>
      <protection locked="0"/>
    </xf>
    <xf numFmtId="0" fontId="1" fillId="2" borderId="39" xfId="0" applyFont="1" applyFill="1" applyBorder="1" applyAlignment="1" applyProtection="1">
      <alignment horizontal="center"/>
      <protection locked="0"/>
    </xf>
    <xf numFmtId="0" fontId="1" fillId="2" borderId="73" xfId="0" applyFont="1" applyFill="1" applyBorder="1" applyAlignment="1" applyProtection="1">
      <alignment horizontal="left"/>
      <protection locked="0"/>
    </xf>
    <xf numFmtId="0" fontId="1" fillId="2" borderId="77" xfId="0" applyFont="1" applyFill="1" applyBorder="1" applyAlignment="1" applyProtection="1">
      <alignment horizontal="left"/>
      <protection locked="0"/>
    </xf>
    <xf numFmtId="168" fontId="27" fillId="3" borderId="9" xfId="0" applyNumberFormat="1" applyFont="1" applyFill="1" applyBorder="1" applyAlignment="1" applyProtection="1">
      <alignment horizontal="center"/>
      <protection locked="0"/>
    </xf>
    <xf numFmtId="168" fontId="27" fillId="3" borderId="78" xfId="0" applyNumberFormat="1" applyFont="1" applyFill="1" applyBorder="1" applyAlignment="1" applyProtection="1">
      <alignment horizontal="center"/>
      <protection locked="0"/>
    </xf>
    <xf numFmtId="168" fontId="1" fillId="2" borderId="9" xfId="0" applyNumberFormat="1" applyFont="1" applyFill="1" applyBorder="1" applyAlignment="1" applyProtection="1">
      <alignment horizontal="center"/>
      <protection locked="0"/>
    </xf>
    <xf numFmtId="0" fontId="1" fillId="3" borderId="5" xfId="0" applyFont="1" applyFill="1" applyBorder="1" applyAlignment="1" applyProtection="1">
      <alignment horizontal="left"/>
      <protection locked="0"/>
    </xf>
    <xf numFmtId="0" fontId="27" fillId="2" borderId="7" xfId="0" applyFont="1" applyFill="1" applyBorder="1" applyAlignment="1" applyProtection="1">
      <alignment horizontal="left" wrapText="1"/>
      <protection locked="0"/>
    </xf>
    <xf numFmtId="0" fontId="0" fillId="0" borderId="0" xfId="0" applyAlignment="1">
      <alignment wrapText="1"/>
    </xf>
    <xf numFmtId="0" fontId="0" fillId="0" borderId="34" xfId="0" applyBorder="1" applyAlignment="1">
      <alignment wrapText="1"/>
    </xf>
    <xf numFmtId="0" fontId="0" fillId="0" borderId="7" xfId="0" applyBorder="1" applyAlignment="1">
      <alignment wrapText="1"/>
    </xf>
    <xf numFmtId="0" fontId="0" fillId="0" borderId="64" xfId="0" applyBorder="1" applyAlignment="1">
      <alignment wrapText="1"/>
    </xf>
    <xf numFmtId="0" fontId="0" fillId="0" borderId="8" xfId="0" applyBorder="1" applyAlignment="1">
      <alignment wrapText="1"/>
    </xf>
    <xf numFmtId="0" fontId="0" fillId="0" borderId="35" xfId="0" applyBorder="1" applyAlignment="1">
      <alignment wrapText="1"/>
    </xf>
    <xf numFmtId="0" fontId="4" fillId="8" borderId="10" xfId="0" applyFont="1" applyFill="1" applyBorder="1" applyAlignment="1">
      <alignment horizontal="left" vertical="center" wrapText="1"/>
    </xf>
    <xf numFmtId="0" fontId="32" fillId="8" borderId="10" xfId="0" applyFont="1" applyFill="1" applyBorder="1" applyAlignment="1">
      <alignment horizontal="left" vertical="center"/>
    </xf>
    <xf numFmtId="0" fontId="32" fillId="8" borderId="55" xfId="0" applyFont="1" applyFill="1" applyBorder="1" applyAlignment="1">
      <alignment horizontal="left" vertical="center"/>
    </xf>
    <xf numFmtId="0" fontId="1" fillId="3" borderId="2" xfId="0" applyFont="1" applyFill="1" applyBorder="1" applyAlignment="1" applyProtection="1">
      <alignment horizontal="left"/>
      <protection locked="0"/>
    </xf>
    <xf numFmtId="0" fontId="1" fillId="3" borderId="22" xfId="0" applyFont="1" applyFill="1" applyBorder="1" applyAlignment="1" applyProtection="1">
      <alignment horizontal="left"/>
      <protection locked="0"/>
    </xf>
    <xf numFmtId="164" fontId="1" fillId="3" borderId="79" xfId="0" applyNumberFormat="1" applyFont="1" applyFill="1" applyBorder="1" applyAlignment="1" applyProtection="1">
      <alignment horizontal="left"/>
      <protection locked="0"/>
    </xf>
    <xf numFmtId="164" fontId="1" fillId="3" borderId="73" xfId="0" applyNumberFormat="1" applyFont="1" applyFill="1" applyBorder="1" applyAlignment="1" applyProtection="1">
      <alignment horizontal="left"/>
      <protection locked="0"/>
    </xf>
    <xf numFmtId="164" fontId="1" fillId="3" borderId="23" xfId="0" applyNumberFormat="1" applyFont="1" applyFill="1" applyBorder="1" applyAlignment="1" applyProtection="1">
      <alignment horizontal="left"/>
      <protection locked="0"/>
    </xf>
    <xf numFmtId="0" fontId="1" fillId="3" borderId="16" xfId="0" applyFont="1" applyFill="1" applyBorder="1" applyAlignment="1" applyProtection="1">
      <alignment horizontal="left"/>
      <protection locked="0"/>
    </xf>
    <xf numFmtId="165" fontId="26" fillId="3" borderId="18" xfId="1" applyNumberFormat="1" applyFill="1" applyBorder="1" applyAlignment="1" applyProtection="1">
      <alignment horizontal="center"/>
      <protection locked="0"/>
    </xf>
    <xf numFmtId="165" fontId="26" fillId="3" borderId="2" xfId="1" applyNumberFormat="1" applyFill="1" applyBorder="1" applyAlignment="1" applyProtection="1">
      <alignment horizontal="center"/>
      <protection locked="0"/>
    </xf>
    <xf numFmtId="165" fontId="26" fillId="3" borderId="17" xfId="1" applyNumberFormat="1" applyFill="1" applyBorder="1" applyAlignment="1" applyProtection="1">
      <alignment horizontal="center"/>
      <protection locked="0"/>
    </xf>
    <xf numFmtId="0" fontId="27" fillId="2" borderId="2" xfId="0" applyFont="1" applyFill="1" applyBorder="1" applyAlignment="1" applyProtection="1">
      <alignment horizontal="center"/>
      <protection locked="0"/>
    </xf>
    <xf numFmtId="0" fontId="3" fillId="8" borderId="20" xfId="0" applyFont="1" applyFill="1" applyBorder="1" applyAlignment="1">
      <alignment horizontal="center"/>
    </xf>
    <xf numFmtId="0" fontId="3" fillId="8" borderId="21" xfId="0" applyFont="1" applyFill="1" applyBorder="1" applyAlignment="1">
      <alignment horizontal="center"/>
    </xf>
    <xf numFmtId="164" fontId="1" fillId="3" borderId="3" xfId="0" applyNumberFormat="1" applyFont="1" applyFill="1" applyBorder="1" applyAlignment="1" applyProtection="1">
      <alignment horizontal="left"/>
      <protection locked="0"/>
    </xf>
    <xf numFmtId="164" fontId="1" fillId="3" borderId="76" xfId="0" applyNumberFormat="1" applyFont="1" applyFill="1" applyBorder="1" applyAlignment="1" applyProtection="1">
      <alignment horizontal="left"/>
      <protection locked="0"/>
    </xf>
    <xf numFmtId="164" fontId="1" fillId="3" borderId="4" xfId="0" applyNumberFormat="1" applyFont="1" applyFill="1" applyBorder="1" applyAlignment="1" applyProtection="1">
      <alignment horizontal="left"/>
      <protection locked="0"/>
    </xf>
    <xf numFmtId="164" fontId="1" fillId="3" borderId="80" xfId="0" applyNumberFormat="1" applyFont="1" applyFill="1" applyBorder="1" applyAlignment="1" applyProtection="1">
      <alignment horizontal="left"/>
      <protection locked="0"/>
    </xf>
    <xf numFmtId="164" fontId="1" fillId="3" borderId="81" xfId="0" applyNumberFormat="1" applyFont="1" applyFill="1" applyBorder="1" applyAlignment="1" applyProtection="1">
      <alignment horizontal="left"/>
      <protection locked="0"/>
    </xf>
    <xf numFmtId="164" fontId="1" fillId="3" borderId="82" xfId="0" applyNumberFormat="1" applyFont="1" applyFill="1" applyBorder="1" applyAlignment="1" applyProtection="1">
      <alignment horizontal="left"/>
      <protection locked="0"/>
    </xf>
    <xf numFmtId="0" fontId="26" fillId="8" borderId="1" xfId="1" applyFill="1" applyBorder="1" applyAlignment="1" applyProtection="1">
      <alignment horizontal="center"/>
    </xf>
    <xf numFmtId="0" fontId="26" fillId="8" borderId="2" xfId="1" applyFill="1" applyBorder="1" applyAlignment="1" applyProtection="1">
      <alignment horizontal="center"/>
    </xf>
    <xf numFmtId="0" fontId="8" fillId="2" borderId="20" xfId="0" applyFont="1" applyFill="1" applyBorder="1" applyAlignment="1">
      <alignment horizontal="center"/>
    </xf>
    <xf numFmtId="0" fontId="8" fillId="2" borderId="21" xfId="0" applyFont="1" applyFill="1" applyBorder="1" applyAlignment="1">
      <alignment horizontal="center"/>
    </xf>
    <xf numFmtId="0" fontId="8" fillId="3" borderId="7" xfId="0" applyFont="1" applyFill="1" applyBorder="1" applyAlignment="1">
      <alignment horizontal="center"/>
    </xf>
    <xf numFmtId="0" fontId="8" fillId="3" borderId="0" xfId="0" applyFont="1" applyFill="1" applyAlignment="1">
      <alignment horizontal="center"/>
    </xf>
    <xf numFmtId="0" fontId="8" fillId="3" borderId="34" xfId="0" applyFont="1" applyFill="1" applyBorder="1" applyAlignment="1">
      <alignment horizontal="center"/>
    </xf>
    <xf numFmtId="0" fontId="21" fillId="3" borderId="7" xfId="0" applyFont="1" applyFill="1" applyBorder="1" applyAlignment="1">
      <alignment horizontal="center" vertical="center"/>
    </xf>
    <xf numFmtId="0" fontId="21" fillId="3" borderId="0" xfId="0" applyFont="1" applyFill="1" applyAlignment="1">
      <alignment horizontal="center" vertical="center"/>
    </xf>
    <xf numFmtId="0" fontId="19" fillId="3" borderId="7" xfId="0" applyFont="1" applyFill="1" applyBorder="1" applyAlignment="1">
      <alignment horizontal="center"/>
    </xf>
    <xf numFmtId="0" fontId="19" fillId="3" borderId="0" xfId="0" applyFont="1" applyFill="1" applyAlignment="1">
      <alignment horizontal="center"/>
    </xf>
    <xf numFmtId="0" fontId="19" fillId="3" borderId="34" xfId="0" applyFont="1" applyFill="1" applyBorder="1" applyAlignment="1">
      <alignment horizontal="center"/>
    </xf>
    <xf numFmtId="0" fontId="1" fillId="3" borderId="15" xfId="0" applyFont="1" applyFill="1" applyBorder="1" applyAlignment="1">
      <alignment horizontal="center"/>
    </xf>
    <xf numFmtId="0" fontId="1" fillId="3" borderId="19" xfId="0" applyFont="1" applyFill="1" applyBorder="1" applyAlignment="1" applyProtection="1">
      <alignment horizontal="left"/>
      <protection locked="0"/>
    </xf>
    <xf numFmtId="0" fontId="10" fillId="6" borderId="87" xfId="0" applyFont="1" applyFill="1" applyBorder="1" applyAlignment="1">
      <alignment horizontal="center" vertical="center"/>
    </xf>
    <xf numFmtId="0" fontId="10" fillId="6" borderId="88" xfId="0" applyFont="1" applyFill="1" applyBorder="1" applyAlignment="1">
      <alignment horizontal="center" vertical="center"/>
    </xf>
    <xf numFmtId="0" fontId="10" fillId="6" borderId="89" xfId="0" applyFont="1" applyFill="1" applyBorder="1" applyAlignment="1">
      <alignment horizontal="center" vertical="center"/>
    </xf>
    <xf numFmtId="0" fontId="10" fillId="6" borderId="67" xfId="0" applyFont="1" applyFill="1" applyBorder="1" applyAlignment="1">
      <alignment horizontal="center" vertical="center"/>
    </xf>
    <xf numFmtId="0" fontId="10" fillId="6" borderId="8" xfId="0" applyFont="1" applyFill="1" applyBorder="1" applyAlignment="1">
      <alignment horizontal="center" vertical="center"/>
    </xf>
    <xf numFmtId="0" fontId="10" fillId="6" borderId="68" xfId="0" applyFont="1" applyFill="1" applyBorder="1" applyAlignment="1">
      <alignment horizontal="center" vertical="center"/>
    </xf>
    <xf numFmtId="49" fontId="11" fillId="5" borderId="1" xfId="0" applyNumberFormat="1" applyFont="1" applyFill="1" applyBorder="1" applyAlignment="1" applyProtection="1">
      <alignment horizontal="center" vertical="center" wrapText="1"/>
      <protection locked="0"/>
    </xf>
    <xf numFmtId="49" fontId="11" fillId="5" borderId="22" xfId="0" applyNumberFormat="1" applyFont="1" applyFill="1" applyBorder="1" applyAlignment="1" applyProtection="1">
      <alignment horizontal="center" vertical="center" wrapText="1"/>
      <protection locked="0"/>
    </xf>
    <xf numFmtId="49" fontId="11" fillId="6" borderId="1" xfId="0" applyNumberFormat="1" applyFont="1" applyFill="1" applyBorder="1" applyAlignment="1" applyProtection="1">
      <alignment horizontal="center" vertical="center" wrapText="1"/>
      <protection locked="0"/>
    </xf>
    <xf numFmtId="49" fontId="11" fillId="6" borderId="22" xfId="0" applyNumberFormat="1" applyFont="1" applyFill="1" applyBorder="1" applyAlignment="1" applyProtection="1">
      <alignment horizontal="center" vertical="center" wrapText="1"/>
      <protection locked="0"/>
    </xf>
    <xf numFmtId="0" fontId="23" fillId="7" borderId="83" xfId="0" applyFont="1" applyFill="1" applyBorder="1" applyAlignment="1">
      <alignment horizontal="center" vertical="center"/>
    </xf>
    <xf numFmtId="0" fontId="23" fillId="7" borderId="0" xfId="0" applyFont="1" applyFill="1" applyAlignment="1">
      <alignment horizontal="center" vertical="center"/>
    </xf>
    <xf numFmtId="0" fontId="23" fillId="7" borderId="84" xfId="0" applyFont="1" applyFill="1" applyBorder="1" applyAlignment="1">
      <alignment horizontal="center" vertical="center"/>
    </xf>
    <xf numFmtId="40" fontId="14" fillId="10" borderId="26" xfId="0" applyNumberFormat="1" applyFont="1" applyFill="1" applyBorder="1" applyAlignment="1">
      <alignment horizontal="center" vertical="center"/>
    </xf>
    <xf numFmtId="8" fontId="14" fillId="10" borderId="71" xfId="0" applyNumberFormat="1" applyFont="1" applyFill="1" applyBorder="1" applyAlignment="1">
      <alignment horizontal="center" vertical="center"/>
    </xf>
    <xf numFmtId="49" fontId="14" fillId="10" borderId="26" xfId="0" applyNumberFormat="1" applyFont="1" applyFill="1" applyBorder="1" applyAlignment="1">
      <alignment horizontal="center" vertical="center"/>
    </xf>
    <xf numFmtId="166" fontId="14" fillId="10" borderId="53" xfId="0" applyNumberFormat="1" applyFont="1" applyFill="1" applyBorder="1" applyAlignment="1">
      <alignment horizontal="center" vertical="center"/>
    </xf>
    <xf numFmtId="0" fontId="22" fillId="7" borderId="85" xfId="0" applyFont="1" applyFill="1" applyBorder="1" applyAlignment="1">
      <alignment horizontal="center" vertical="center"/>
    </xf>
    <xf numFmtId="0" fontId="22" fillId="7" borderId="21" xfId="0" applyFont="1" applyFill="1" applyBorder="1" applyAlignment="1">
      <alignment horizontal="center" vertical="center"/>
    </xf>
    <xf numFmtId="0" fontId="22" fillId="7" borderId="86" xfId="0" applyFont="1" applyFill="1" applyBorder="1" applyAlignment="1">
      <alignment horizontal="center" vertical="center"/>
    </xf>
    <xf numFmtId="166" fontId="18" fillId="3" borderId="0" xfId="0" applyNumberFormat="1" applyFont="1" applyFill="1" applyAlignment="1">
      <alignment horizontal="center"/>
    </xf>
    <xf numFmtId="49" fontId="11" fillId="7" borderId="1" xfId="0" applyNumberFormat="1" applyFont="1" applyFill="1" applyBorder="1" applyAlignment="1" applyProtection="1">
      <alignment horizontal="center" vertical="center" wrapText="1"/>
      <protection locked="0"/>
    </xf>
    <xf numFmtId="49" fontId="11" fillId="7" borderId="22" xfId="0" applyNumberFormat="1" applyFont="1" applyFill="1" applyBorder="1" applyAlignment="1" applyProtection="1">
      <alignment horizontal="center" vertical="center" wrapText="1"/>
      <protection locked="0"/>
    </xf>
    <xf numFmtId="49" fontId="11" fillId="6" borderId="92" xfId="0" applyNumberFormat="1" applyFont="1" applyFill="1" applyBorder="1" applyAlignment="1" applyProtection="1">
      <alignment horizontal="center" vertical="center" wrapText="1"/>
      <protection locked="0"/>
    </xf>
    <xf numFmtId="49" fontId="11" fillId="6" borderId="93" xfId="0" applyNumberFormat="1" applyFont="1" applyFill="1" applyBorder="1" applyAlignment="1" applyProtection="1">
      <alignment horizontal="center" vertical="center" wrapText="1"/>
      <protection locked="0"/>
    </xf>
    <xf numFmtId="166" fontId="37" fillId="3" borderId="0" xfId="0" applyNumberFormat="1" applyFont="1" applyFill="1" applyAlignment="1">
      <alignment horizontal="center"/>
    </xf>
    <xf numFmtId="0" fontId="38" fillId="3" borderId="0" xfId="0" applyFont="1" applyFill="1" applyAlignment="1">
      <alignment horizontal="center" vertical="top" wrapText="1"/>
    </xf>
    <xf numFmtId="166" fontId="40" fillId="11" borderId="0" xfId="0" applyNumberFormat="1" applyFont="1" applyFill="1" applyAlignment="1">
      <alignment horizontal="center"/>
    </xf>
    <xf numFmtId="0" fontId="46" fillId="3" borderId="0" xfId="1" applyFont="1" applyFill="1" applyBorder="1" applyAlignment="1" applyProtection="1">
      <alignment horizontal="center"/>
    </xf>
    <xf numFmtId="0" fontId="28" fillId="3" borderId="0" xfId="0" applyFont="1" applyFill="1" applyAlignment="1">
      <alignment horizontal="center"/>
    </xf>
    <xf numFmtId="0" fontId="29" fillId="3" borderId="0" xfId="0" applyFont="1" applyFill="1"/>
    <xf numFmtId="0" fontId="28" fillId="3" borderId="0" xfId="0" applyFont="1" applyFill="1"/>
    <xf numFmtId="0" fontId="29" fillId="3" borderId="0" xfId="0" applyFont="1" applyFill="1" applyAlignment="1">
      <alignment horizontal="left" wrapText="1"/>
    </xf>
    <xf numFmtId="0" fontId="30" fillId="0" borderId="0" xfId="0" applyFont="1" applyAlignment="1">
      <alignment horizontal="left" vertical="center" wrapText="1"/>
    </xf>
    <xf numFmtId="0" fontId="31" fillId="3" borderId="0" xfId="0" applyFont="1" applyFill="1" applyAlignment="1">
      <alignment horizontal="left" wrapText="1"/>
    </xf>
    <xf numFmtId="0" fontId="28" fillId="3" borderId="0" xfId="0" applyFont="1" applyFill="1" applyAlignment="1">
      <alignment horizontal="left" wrapText="1"/>
    </xf>
    <xf numFmtId="0" fontId="28" fillId="3" borderId="0" xfId="0" applyFont="1" applyFill="1" applyAlignment="1">
      <alignment horizontal="left"/>
    </xf>
    <xf numFmtId="0" fontId="29" fillId="3" borderId="0" xfId="0" applyFont="1" applyFill="1" applyAlignment="1">
      <alignment horizontal="left"/>
    </xf>
    <xf numFmtId="0" fontId="47" fillId="3" borderId="0" xfId="0" applyFont="1" applyFill="1" applyAlignment="1">
      <alignment horizontal="center"/>
    </xf>
    <xf numFmtId="0" fontId="28" fillId="3" borderId="0" xfId="0" applyFont="1" applyFill="1" applyAlignment="1">
      <alignment wrapText="1"/>
    </xf>
    <xf numFmtId="0" fontId="29" fillId="3" borderId="0" xfId="0" applyFont="1" applyFill="1" applyAlignment="1">
      <alignment wrapText="1"/>
    </xf>
    <xf numFmtId="0" fontId="41" fillId="3" borderId="0" xfId="0" applyFont="1" applyFill="1"/>
    <xf numFmtId="0" fontId="42" fillId="3" borderId="0" xfId="0" applyFont="1" applyFill="1"/>
    <xf numFmtId="0" fontId="43" fillId="3" borderId="0" xfId="0" applyFont="1" applyFill="1" applyAlignment="1">
      <alignment horizontal="center" wrapText="1"/>
    </xf>
    <xf numFmtId="0" fontId="43" fillId="3" borderId="0" xfId="0" applyFont="1" applyFill="1" applyAlignment="1">
      <alignment horizontal="center"/>
    </xf>
    <xf numFmtId="0" fontId="28" fillId="3" borderId="0" xfId="0" applyFont="1" applyFill="1" applyAlignment="1">
      <alignment vertical="center" wrapText="1"/>
    </xf>
    <xf numFmtId="0" fontId="28" fillId="3" borderId="0" xfId="0" applyFont="1" applyFill="1" applyAlignment="1">
      <alignment vertical="center"/>
    </xf>
    <xf numFmtId="0" fontId="44" fillId="3" borderId="0" xfId="0" applyFont="1" applyFill="1" applyAlignment="1">
      <alignment horizontal="center"/>
    </xf>
    <xf numFmtId="0" fontId="30" fillId="3" borderId="0" xfId="0" applyFont="1" applyFill="1" applyAlignment="1">
      <alignment horizontal="center"/>
    </xf>
    <xf numFmtId="0" fontId="31" fillId="3" borderId="0" xfId="0" applyFont="1" applyFill="1" applyAlignment="1">
      <alignment horizontal="left" vertical="top" wrapText="1"/>
    </xf>
    <xf numFmtId="14" fontId="27" fillId="2" borderId="2" xfId="0" applyNumberFormat="1" applyFont="1" applyFill="1" applyBorder="1" applyAlignment="1">
      <alignment horizontal="center"/>
    </xf>
    <xf numFmtId="14" fontId="27" fillId="2" borderId="22" xfId="0" applyNumberFormat="1" applyFont="1" applyFill="1" applyBorder="1" applyAlignment="1">
      <alignment horizontal="center"/>
    </xf>
    <xf numFmtId="0" fontId="1" fillId="3" borderId="5" xfId="0" applyFont="1" applyFill="1" applyBorder="1" applyAlignment="1">
      <alignment horizontal="center"/>
    </xf>
    <xf numFmtId="164" fontId="1" fillId="3" borderId="3" xfId="0" applyNumberFormat="1" applyFont="1" applyFill="1" applyBorder="1" applyAlignment="1">
      <alignment horizontal="center"/>
    </xf>
    <xf numFmtId="164" fontId="1" fillId="3" borderId="76" xfId="0" applyNumberFormat="1" applyFont="1" applyFill="1" applyBorder="1" applyAlignment="1">
      <alignment horizontal="center"/>
    </xf>
    <xf numFmtId="164" fontId="1" fillId="3" borderId="4" xfId="0" applyNumberFormat="1" applyFont="1" applyFill="1" applyBorder="1" applyAlignment="1">
      <alignment horizontal="center"/>
    </xf>
    <xf numFmtId="0" fontId="1" fillId="3" borderId="19" xfId="0" applyFont="1" applyFill="1" applyBorder="1" applyAlignment="1">
      <alignment horizontal="center"/>
    </xf>
    <xf numFmtId="164" fontId="1" fillId="3" borderId="80" xfId="0" applyNumberFormat="1" applyFont="1" applyFill="1" applyBorder="1" applyAlignment="1">
      <alignment horizontal="center"/>
    </xf>
    <xf numFmtId="164" fontId="1" fillId="3" borderId="81" xfId="0" applyNumberFormat="1" applyFont="1" applyFill="1" applyBorder="1" applyAlignment="1">
      <alignment horizontal="center"/>
    </xf>
    <xf numFmtId="164" fontId="1" fillId="3" borderId="82" xfId="0" applyNumberFormat="1" applyFont="1" applyFill="1" applyBorder="1" applyAlignment="1">
      <alignment horizontal="center"/>
    </xf>
    <xf numFmtId="0" fontId="26" fillId="4" borderId="1" xfId="1" applyFill="1" applyBorder="1" applyAlignment="1" applyProtection="1">
      <alignment horizontal="center"/>
    </xf>
    <xf numFmtId="0" fontId="26" fillId="4" borderId="2" xfId="1" applyFill="1" applyBorder="1" applyAlignment="1" applyProtection="1">
      <alignment horizontal="center"/>
    </xf>
    <xf numFmtId="0" fontId="26" fillId="4" borderId="22" xfId="1" applyFill="1" applyBorder="1" applyAlignment="1" applyProtection="1">
      <alignment horizontal="center"/>
    </xf>
    <xf numFmtId="0" fontId="32" fillId="3" borderId="0" xfId="0" applyFont="1" applyFill="1"/>
    <xf numFmtId="165" fontId="26" fillId="3" borderId="18" xfId="1" applyNumberFormat="1" applyFill="1" applyBorder="1" applyAlignment="1" applyProtection="1">
      <alignment horizontal="center"/>
    </xf>
    <xf numFmtId="165" fontId="26" fillId="3" borderId="2" xfId="1" applyNumberFormat="1" applyFill="1" applyBorder="1" applyAlignment="1" applyProtection="1">
      <alignment horizontal="center"/>
    </xf>
    <xf numFmtId="165" fontId="26" fillId="3" borderId="17" xfId="1" applyNumberFormat="1" applyFill="1" applyBorder="1" applyAlignment="1" applyProtection="1">
      <alignment horizontal="center"/>
    </xf>
    <xf numFmtId="0" fontId="8" fillId="2" borderId="90" xfId="0" applyFont="1" applyFill="1" applyBorder="1" applyAlignment="1">
      <alignment horizontal="center"/>
    </xf>
    <xf numFmtId="0" fontId="8" fillId="2" borderId="88" xfId="0" applyFont="1" applyFill="1" applyBorder="1" applyAlignment="1">
      <alignment horizontal="center"/>
    </xf>
    <xf numFmtId="0" fontId="8" fillId="2" borderId="91" xfId="0" applyFont="1" applyFill="1" applyBorder="1" applyAlignment="1">
      <alignment horizontal="center"/>
    </xf>
    <xf numFmtId="0" fontId="13" fillId="3" borderId="7" xfId="0" applyFont="1" applyFill="1" applyBorder="1" applyAlignment="1">
      <alignment horizontal="center" vertical="center"/>
    </xf>
    <xf numFmtId="0" fontId="13" fillId="3" borderId="0" xfId="0" applyFont="1" applyFill="1" applyAlignment="1">
      <alignment horizontal="center" vertical="center"/>
    </xf>
    <xf numFmtId="0" fontId="1" fillId="3" borderId="16" xfId="0" applyFont="1" applyFill="1" applyBorder="1" applyAlignment="1">
      <alignment horizontal="center"/>
    </xf>
    <xf numFmtId="164" fontId="1" fillId="3" borderId="79" xfId="0" applyNumberFormat="1" applyFont="1" applyFill="1" applyBorder="1" applyAlignment="1">
      <alignment horizontal="center"/>
    </xf>
    <xf numFmtId="164" fontId="1" fillId="3" borderId="73" xfId="0" applyNumberFormat="1" applyFont="1" applyFill="1" applyBorder="1" applyAlignment="1">
      <alignment horizontal="center"/>
    </xf>
    <xf numFmtId="164" fontId="1" fillId="3" borderId="23" xfId="0" applyNumberFormat="1" applyFont="1" applyFill="1" applyBorder="1" applyAlignment="1">
      <alignment horizontal="center"/>
    </xf>
    <xf numFmtId="0" fontId="3" fillId="4" borderId="1" xfId="0" applyFont="1" applyFill="1" applyBorder="1" applyAlignment="1">
      <alignment horizontal="center"/>
    </xf>
    <xf numFmtId="0" fontId="3" fillId="4" borderId="2" xfId="0" applyFont="1" applyFill="1" applyBorder="1" applyAlignment="1">
      <alignment horizontal="center"/>
    </xf>
    <xf numFmtId="0" fontId="1" fillId="3" borderId="2" xfId="0" applyFont="1" applyFill="1" applyBorder="1" applyAlignment="1">
      <alignment horizontal="left"/>
    </xf>
    <xf numFmtId="0" fontId="1" fillId="3" borderId="22" xfId="0" applyFont="1" applyFill="1" applyBorder="1" applyAlignment="1">
      <alignment horizontal="left"/>
    </xf>
    <xf numFmtId="0" fontId="3" fillId="4" borderId="20" xfId="0" applyFont="1" applyFill="1" applyBorder="1" applyAlignment="1">
      <alignment horizontal="center"/>
    </xf>
    <xf numFmtId="0" fontId="3" fillId="4" borderId="21" xfId="0" applyFont="1" applyFill="1" applyBorder="1" applyAlignment="1">
      <alignment horizontal="center"/>
    </xf>
    <xf numFmtId="0" fontId="26" fillId="4" borderId="10" xfId="1" applyFill="1" applyBorder="1" applyAlignment="1" applyProtection="1">
      <alignment horizontal="left" vertical="center" wrapText="1"/>
    </xf>
    <xf numFmtId="0" fontId="26" fillId="0" borderId="10" xfId="1" applyBorder="1" applyAlignment="1" applyProtection="1">
      <alignment horizontal="left" vertical="center" wrapText="1"/>
    </xf>
    <xf numFmtId="0" fontId="4" fillId="4" borderId="10" xfId="0" applyFont="1" applyFill="1" applyBorder="1" applyAlignment="1">
      <alignment horizontal="left" vertical="center" wrapText="1"/>
    </xf>
    <xf numFmtId="0" fontId="32" fillId="0" borderId="10" xfId="0" applyFont="1" applyBorder="1" applyAlignment="1">
      <alignment horizontal="left" vertical="center"/>
    </xf>
    <xf numFmtId="0" fontId="32" fillId="0" borderId="55" xfId="0" applyFont="1" applyBorder="1" applyAlignment="1">
      <alignment horizontal="left" vertical="center"/>
    </xf>
    <xf numFmtId="0" fontId="1" fillId="2" borderId="73" xfId="0" applyFont="1" applyFill="1" applyBorder="1" applyAlignment="1">
      <alignment horizontal="left"/>
    </xf>
    <xf numFmtId="0" fontId="1" fillId="2" borderId="77" xfId="0" applyFont="1" applyFill="1" applyBorder="1" applyAlignment="1">
      <alignment horizontal="left"/>
    </xf>
    <xf numFmtId="0" fontId="1" fillId="2" borderId="75" xfId="0" applyFont="1" applyFill="1" applyBorder="1" applyAlignment="1">
      <alignment horizontal="center"/>
    </xf>
    <xf numFmtId="0" fontId="1" fillId="2" borderId="76" xfId="0" applyFont="1" applyFill="1" applyBorder="1" applyAlignment="1">
      <alignment horizontal="center"/>
    </xf>
    <xf numFmtId="0" fontId="1" fillId="2" borderId="39" xfId="0" applyFont="1" applyFill="1" applyBorder="1" applyAlignment="1">
      <alignment horizontal="center"/>
    </xf>
    <xf numFmtId="14" fontId="1" fillId="2" borderId="9" xfId="0" applyNumberFormat="1" applyFont="1" applyFill="1" applyBorder="1" applyAlignment="1">
      <alignment horizontal="center"/>
    </xf>
    <xf numFmtId="0" fontId="1" fillId="2" borderId="9" xfId="0" applyFont="1" applyFill="1" applyBorder="1" applyAlignment="1">
      <alignment horizontal="center"/>
    </xf>
    <xf numFmtId="14" fontId="27" fillId="3" borderId="9" xfId="0" applyNumberFormat="1" applyFont="1" applyFill="1" applyBorder="1" applyAlignment="1">
      <alignment horizontal="center"/>
    </xf>
    <xf numFmtId="0" fontId="27" fillId="3" borderId="9" xfId="0" applyFont="1" applyFill="1" applyBorder="1" applyAlignment="1">
      <alignment horizontal="center"/>
    </xf>
    <xf numFmtId="0" fontId="27" fillId="3" borderId="78" xfId="0" applyFont="1" applyFill="1" applyBorder="1" applyAlignment="1">
      <alignment horizontal="center"/>
    </xf>
    <xf numFmtId="0" fontId="27" fillId="2" borderId="2" xfId="0" applyFont="1" applyFill="1" applyBorder="1" applyAlignment="1">
      <alignment horizontal="center"/>
    </xf>
    <xf numFmtId="0" fontId="1" fillId="3" borderId="16" xfId="0" applyFont="1" applyFill="1" applyBorder="1" applyAlignment="1">
      <alignment horizontal="left"/>
    </xf>
    <xf numFmtId="164" fontId="1" fillId="3" borderId="79" xfId="0" applyNumberFormat="1" applyFont="1" applyFill="1" applyBorder="1" applyAlignment="1">
      <alignment horizontal="left"/>
    </xf>
    <xf numFmtId="164" fontId="1" fillId="3" borderId="73" xfId="0" applyNumberFormat="1" applyFont="1" applyFill="1" applyBorder="1" applyAlignment="1">
      <alignment horizontal="left"/>
    </xf>
    <xf numFmtId="164" fontId="1" fillId="3" borderId="23" xfId="0" applyNumberFormat="1" applyFont="1" applyFill="1" applyBorder="1" applyAlignment="1">
      <alignment horizontal="left"/>
    </xf>
    <xf numFmtId="164" fontId="1" fillId="3" borderId="3" xfId="0" applyNumberFormat="1" applyFont="1" applyFill="1" applyBorder="1" applyAlignment="1">
      <alignment horizontal="left"/>
    </xf>
    <xf numFmtId="164" fontId="1" fillId="3" borderId="76" xfId="0" applyNumberFormat="1" applyFont="1" applyFill="1" applyBorder="1" applyAlignment="1">
      <alignment horizontal="left"/>
    </xf>
    <xf numFmtId="164" fontId="1" fillId="3" borderId="4" xfId="0" applyNumberFormat="1" applyFont="1" applyFill="1" applyBorder="1" applyAlignment="1">
      <alignment horizontal="left"/>
    </xf>
    <xf numFmtId="0" fontId="1" fillId="3" borderId="5" xfId="0" applyFont="1" applyFill="1" applyBorder="1" applyAlignment="1">
      <alignment horizontal="left"/>
    </xf>
    <xf numFmtId="0" fontId="1" fillId="3" borderId="19" xfId="0" applyFont="1" applyFill="1" applyBorder="1" applyAlignment="1">
      <alignment horizontal="left"/>
    </xf>
    <xf numFmtId="164" fontId="1" fillId="3" borderId="80" xfId="0" applyNumberFormat="1" applyFont="1" applyFill="1" applyBorder="1" applyAlignment="1">
      <alignment horizontal="left"/>
    </xf>
    <xf numFmtId="164" fontId="1" fillId="3" borderId="81" xfId="0" applyNumberFormat="1" applyFont="1" applyFill="1" applyBorder="1" applyAlignment="1">
      <alignment horizontal="left"/>
    </xf>
    <xf numFmtId="164" fontId="1" fillId="3" borderId="82" xfId="0" applyNumberFormat="1" applyFont="1" applyFill="1" applyBorder="1" applyAlignment="1">
      <alignment horizontal="left"/>
    </xf>
    <xf numFmtId="168" fontId="1" fillId="2" borderId="9" xfId="0" applyNumberFormat="1" applyFont="1" applyFill="1" applyBorder="1" applyAlignment="1">
      <alignment horizontal="center"/>
    </xf>
    <xf numFmtId="168" fontId="27" fillId="3" borderId="9" xfId="0" applyNumberFormat="1" applyFont="1" applyFill="1" applyBorder="1" applyAlignment="1">
      <alignment horizontal="center"/>
    </xf>
    <xf numFmtId="168" fontId="27" fillId="3" borderId="78" xfId="0" applyNumberFormat="1" applyFont="1" applyFill="1" applyBorder="1" applyAlignment="1">
      <alignment horizont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17/06/relationships/rdSupportingPropertyBag" Target="richData/rdsupportingpropertybag.xml"/><Relationship Id="rId2" Type="http://schemas.openxmlformats.org/officeDocument/2006/relationships/worksheet" Target="worksheets/sheet2.xml"/><Relationship Id="rId16" Type="http://schemas.microsoft.com/office/2017/06/relationships/rdSupportingPropertyBagStructure" Target="richData/rdsupportingpropertybag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ichStyles" Target="richData/richStyles.xml"/><Relationship Id="rId10" Type="http://schemas.openxmlformats.org/officeDocument/2006/relationships/styles" Target="styles.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connections" Target="connections.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847725</xdr:colOff>
      <xdr:row>3</xdr:row>
      <xdr:rowOff>85725</xdr:rowOff>
    </xdr:to>
    <xdr:pic>
      <xdr:nvPicPr>
        <xdr:cNvPr id="1260" name="Picture 4" descr="croppedlogo">
          <a:extLst>
            <a:ext uri="{FF2B5EF4-FFF2-40B4-BE49-F238E27FC236}">
              <a16:creationId xmlns:a16="http://schemas.microsoft.com/office/drawing/2014/main" id="{B556CBE3-BF9E-49CA-9333-695CB3D61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431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857250</xdr:colOff>
      <xdr:row>3</xdr:row>
      <xdr:rowOff>85725</xdr:rowOff>
    </xdr:to>
    <xdr:pic>
      <xdr:nvPicPr>
        <xdr:cNvPr id="3296" name="Picture 4" descr="croppedlogo">
          <a:extLst>
            <a:ext uri="{FF2B5EF4-FFF2-40B4-BE49-F238E27FC236}">
              <a16:creationId xmlns:a16="http://schemas.microsoft.com/office/drawing/2014/main" id="{57C063A9-4C35-4EE6-8785-73E2A54A9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526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847725</xdr:colOff>
      <xdr:row>3</xdr:row>
      <xdr:rowOff>85725</xdr:rowOff>
    </xdr:to>
    <xdr:pic>
      <xdr:nvPicPr>
        <xdr:cNvPr id="5287" name="Picture 4" descr="croppedlogo">
          <a:extLst>
            <a:ext uri="{FF2B5EF4-FFF2-40B4-BE49-F238E27FC236}">
              <a16:creationId xmlns:a16="http://schemas.microsoft.com/office/drawing/2014/main" id="{67569236-4B17-4B12-90E1-86881244E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431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38100</xdr:rowOff>
    </xdr:from>
    <xdr:to>
      <xdr:col>1</xdr:col>
      <xdr:colOff>847725</xdr:colOff>
      <xdr:row>3</xdr:row>
      <xdr:rowOff>85725</xdr:rowOff>
    </xdr:to>
    <xdr:pic>
      <xdr:nvPicPr>
        <xdr:cNvPr id="5288" name="Picture 4" descr="croppedlogo">
          <a:extLst>
            <a:ext uri="{FF2B5EF4-FFF2-40B4-BE49-F238E27FC236}">
              <a16:creationId xmlns:a16="http://schemas.microsoft.com/office/drawing/2014/main" id="{48500D25-69E6-493D-953B-0D0B783D2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431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from=USD&amp;amount=1" refreshOnLoad="1" connectionId="1" xr16:uid="{00000000-0016-0000-0300-00000000000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00">
  <rv s="0">
    <v>en-US</v>
    <v>aux61h</v>
    <v>268435456</v>
    <v>1</v>
    <v>Powered by Refinitiv</v>
    <v>0</v>
    <v>ARS/USD</v>
    <v>2</v>
    <v>3</v>
    <v>Finance</v>
    <v>4</v>
    <v>9.7000000000000005E-4</v>
    <v>6.7000000000000002E-4</v>
    <v>-9.9999999999999995E-7</v>
    <v>-1.4710000000000001E-3</v>
    <v>USD</v>
    <v>ARS</v>
    <v>6.7900000000000002E-4</v>
    <v>Currency Pair</v>
    <v>46028.583182870374</v>
    <v>6.8000000000000005E-4</v>
    <v>Argentine Peso/US Dollar FX Cross Rate</v>
    <v>6.7900000000000002E-4</v>
    <v>6.8000000000000005E-4</v>
    <v>6.7900000000000002E-4</v>
    <v>ARSUSD</v>
    <v>ARS/USD</v>
  </rv>
  <rv s="1">
    <v>0</v>
  </rv>
  <rv s="0">
    <v>en-US</v>
    <v>auxr9c</v>
    <v>268435456</v>
    <v>1</v>
    <v>Powered by Refinitiv</v>
    <v>0</v>
    <v>AUD/USD</v>
    <v>2</v>
    <v>3</v>
    <v>Finance</v>
    <v>4</v>
    <v>0.67390000000000005</v>
    <v>0.59119999999999995</v>
    <v>1.8E-3</v>
    <v>2.6810000000000002E-3</v>
    <v>USD</v>
    <v>AUD</v>
    <v>0.67390000000000005</v>
    <v>Currency Pair</v>
    <v>46028.592673611114</v>
    <v>0.6704</v>
    <v>Australian Dollar/US Dollar FX Spot Rate</v>
    <v>0.67120000000000002</v>
    <v>0.67130000000000001</v>
    <v>0.67310000000000003</v>
    <v>AUDUSD</v>
    <v>AUD/USD</v>
  </rv>
  <rv s="1">
    <v>2</v>
  </rv>
  <rv s="0">
    <v>en-US</v>
    <v>auyo3m</v>
    <v>268435456</v>
    <v>1</v>
    <v>Powered by Refinitiv</v>
    <v>0</v>
    <v>BHD/USD</v>
    <v>2</v>
    <v>3</v>
    <v>Finance</v>
    <v>4</v>
    <v>2.6534</v>
    <v>2.6478000000000002</v>
    <v>6.9999999999999999E-4</v>
    <v>2.6400000000000002E-4</v>
    <v>USD</v>
    <v>BHD</v>
    <v>2.6526999999999998</v>
    <v>Currency Pair</v>
    <v>46028.568055555559</v>
    <v>2.6526999999999998</v>
    <v>Bahraini Dinar/US Dollar FX Cross Rate</v>
    <v>2.6518000000000002</v>
    <v>2.6518000000000002</v>
    <v>2.6524999999999999</v>
    <v>BHDUSD</v>
    <v>BHD/USD</v>
  </rv>
  <rv s="1">
    <v>4</v>
  </rv>
  <rv s="0">
    <v>en-US</v>
    <v>av23z2</v>
    <v>268435456</v>
    <v>1</v>
    <v>Powered by Refinitiv</v>
    <v>0</v>
    <v>BWP/USD</v>
    <v>2</v>
    <v>3</v>
    <v>Finance</v>
    <v>4</v>
    <v>7.5399999999999995E-2</v>
    <v>6.7500000000000004E-2</v>
    <v>2.0000000000000001E-4</v>
    <v>2.813E-3</v>
    <v>USD</v>
    <v>BWP</v>
    <v>7.1400000000000005E-2</v>
    <v>Currency Pair</v>
    <v>46028.592673611114</v>
    <v>7.2300000000000003E-2</v>
    <v>Botswana Pula/US Dollar FX Spot Rate</v>
    <v>7.1099999999999997E-2</v>
    <v>7.1099999999999997E-2</v>
    <v>7.1300000000000002E-2</v>
    <v>BWPUSD</v>
    <v>BWP/USD</v>
  </rv>
  <rv s="1">
    <v>6</v>
  </rv>
  <rv s="0">
    <v>en-US</v>
    <v>av2elh</v>
    <v>268435456</v>
    <v>1</v>
    <v>Powered by Refinitiv</v>
    <v>0</v>
    <v>BRL/USD</v>
    <v>2</v>
    <v>3</v>
    <v>Finance</v>
    <v>4</v>
    <v>0.19</v>
    <v>0.1605</v>
    <v>1.09E-3</v>
    <v>5.8970000000000003E-3</v>
    <v>USD</v>
    <v>BRL</v>
    <v>0.18609999999999999</v>
    <v>Currency Pair</v>
    <v>46028.592719907407</v>
    <v>0.18459999999999999</v>
    <v>Brazilian Real/US Dollar FX Cross Rate</v>
    <v>0.18490000000000001</v>
    <v>0.18479999999999999</v>
    <v>0.18590000000000001</v>
    <v>BRLUSD</v>
    <v>BRL/USD</v>
  </rv>
  <rv s="1">
    <v>8</v>
  </rv>
  <rv s="0">
    <v>en-US</v>
    <v>avyjhw</v>
    <v>268435456</v>
    <v>1</v>
    <v>Powered by Refinitiv</v>
    <v>0</v>
    <v>GBP/USD</v>
    <v>2</v>
    <v>3</v>
    <v>Finance</v>
    <v>4</v>
    <v>1.3788</v>
    <v>1.2097</v>
    <v>-1.1999999999999999E-3</v>
    <v>-8.8630000000000002E-4</v>
    <v>USD</v>
    <v>GBP</v>
    <v>1.3567</v>
    <v>Currency Pair</v>
    <v>46028.59269675926</v>
    <v>1.3507</v>
    <v>UK Pound Sterling/US Dollar FX Spot Rate</v>
    <v>1.3540000000000001</v>
    <v>1.3540000000000001</v>
    <v>1.3528</v>
    <v>GBPUSD</v>
    <v>GBP/USD</v>
  </rv>
  <rv s="1">
    <v>10</v>
  </rv>
  <rv s="0">
    <v>en-US</v>
    <v>av2p7w</v>
    <v>268435456</v>
    <v>1</v>
    <v>Powered by Refinitiv</v>
    <v>0</v>
    <v>BND/USD</v>
    <v>2</v>
    <v>3</v>
    <v>Finance</v>
    <v>4</v>
    <v>0.78749999999999998</v>
    <v>0.72699999999999998</v>
    <v>2.4399999999999999E-3</v>
    <v>3.1310000000000001E-3</v>
    <v>USD</v>
    <v>BND</v>
    <v>0.78190000000000004</v>
    <v>Currency Pair</v>
    <v>46028.59270833333</v>
    <v>0.77890000000000004</v>
    <v>Brunei Dollar/US Dollar FX Cross Rate</v>
    <v>0.7792</v>
    <v>0.7792</v>
    <v>0.78169999999999995</v>
    <v>BNDUSD</v>
    <v>BND/USD</v>
  </rv>
  <rv s="1">
    <v>12</v>
  </rv>
  <rv s="2">
    <v>en-US</v>
    <v>av2ztc</v>
    <v>268435456</v>
    <v>1</v>
    <v>Powered by Refinitiv</v>
    <v>5</v>
    <v>BGN/USD</v>
    <v>2</v>
    <v>6</v>
    <v>Finance</v>
    <v>4</v>
    <v>0.60929999999999995</v>
    <v>0.52039999999999997</v>
    <v>2.8E-5</v>
    <v>4.6629999999999999E-5</v>
    <v>USD</v>
    <v>BGN</v>
    <v>Currency Pair</v>
    <v>46022.90929398148</v>
    <v>Bulgarian Lev/US Dollar FX Cross Rate</v>
    <v>0.60050000000000003</v>
    <v>0.60050000000000003</v>
    <v>BGNUSD</v>
    <v>BGN/USD</v>
  </rv>
  <rv s="1">
    <v>14</v>
  </rv>
  <rv s="0">
    <v>en-US</v>
    <v>av3wnm</v>
    <v>268435456</v>
    <v>1</v>
    <v>Powered by Refinitiv</v>
    <v>0</v>
    <v>CAD/USD</v>
    <v>2</v>
    <v>3</v>
    <v>Finance</v>
    <v>4</v>
    <v>0.73850000000000005</v>
    <v>0.67589999999999995</v>
    <v>5.9999999999999995E-4</v>
    <v>8.2659999999999993E-4</v>
    <v>USD</v>
    <v>CAD</v>
    <v>0.72719999999999996</v>
    <v>Currency Pair</v>
    <v>46028.592719907407</v>
    <v>0.72540000000000004</v>
    <v>Canadian Dollar/US Dollar FX Cross Rate</v>
    <v>0.72599999999999998</v>
    <v>0.72589999999999999</v>
    <v>0.72650000000000003</v>
    <v>CADUSD</v>
    <v>CAD/USD</v>
  </rv>
  <rv s="1">
    <v>16</v>
  </rv>
  <rv s="0">
    <v>en-US</v>
    <v>av4thw</v>
    <v>268435456</v>
    <v>1</v>
    <v>Powered by Refinitiv</v>
    <v>0</v>
    <v>CLP/USD</v>
    <v>2</v>
    <v>3</v>
    <v>Finance</v>
    <v>4</v>
    <v>1.1199999999999999E-3</v>
    <v>9.7999999999999997E-4</v>
    <v>1.1E-5</v>
    <v>9.9550000000000003E-3</v>
    <v>USD</v>
    <v>CLP</v>
    <v>1.116E-3</v>
    <v>Currency Pair</v>
    <v>46028.59270833333</v>
    <v>1.1039999999999999E-3</v>
    <v>Chilean Peso/US Dollar FX Cross Rate</v>
    <v>1.1050000000000001E-3</v>
    <v>1.1050000000000001E-3</v>
    <v>1.116E-3</v>
    <v>CLPUSD</v>
    <v>CLP/USD</v>
  </rv>
  <rv s="1">
    <v>18</v>
  </rv>
  <rv s="0">
    <v>en-US</v>
    <v>av554c</v>
    <v>268435456</v>
    <v>1</v>
    <v>Powered by Refinitiv</v>
    <v>0</v>
    <v>CNY/USD</v>
    <v>2</v>
    <v>3</v>
    <v>Finance</v>
    <v>4</v>
    <v>0.14330000000000001</v>
    <v>0.13600000000000001</v>
    <v>9.7999999999999997E-5</v>
    <v>6.8500000000000006E-4</v>
    <v>USD</v>
    <v>CNY</v>
    <v>0.14330000000000001</v>
    <v>Currency Pair</v>
    <v>46028.591689814813</v>
    <v>0.1431</v>
    <v>Chinese Renminbi/US Dollar FX Cross Rate</v>
    <v>0.14319999999999999</v>
    <v>0.1431</v>
    <v>0.14319999999999999</v>
    <v>CNYUSD</v>
    <v>CNY/USD</v>
  </rv>
  <rv s="1">
    <v>20</v>
  </rv>
  <rv s="0">
    <v>en-US</v>
    <v>av5fpr</v>
    <v>268435456</v>
    <v>1</v>
    <v>Powered by Refinitiv</v>
    <v>0</v>
    <v>COP/USD</v>
    <v>2</v>
    <v>3</v>
    <v>Finance</v>
    <v>4</v>
    <v>2.7119999999999998E-4</v>
    <v>2.2389999999999999E-4</v>
    <v>7.9999999999999996E-7</v>
    <v>2.983E-3</v>
    <v>USD</v>
    <v>COP</v>
    <v>2.697E-4</v>
    <v>Currency Pair</v>
    <v>46028.592662037037</v>
    <v>2.6610000000000002E-4</v>
    <v>Colombian Peso/US Dollar FX Cross Rate</v>
    <v>2.652E-4</v>
    <v>2.6820000000000001E-4</v>
    <v>2.6899999999999998E-4</v>
    <v>COPUSD</v>
    <v>COP/USD</v>
  </rv>
  <rv s="1">
    <v>22</v>
  </rv>
  <rv s="0">
    <v>en-US</v>
    <v>av6xrw</v>
    <v>268435456</v>
    <v>1</v>
    <v>Powered by Refinitiv</v>
    <v>0</v>
    <v>CZK/USD</v>
    <v>2</v>
    <v>3</v>
    <v>Finance</v>
    <v>4</v>
    <v>4.9009999999999998E-2</v>
    <v>4.036E-2</v>
    <v>6.0000000000000002E-5</v>
    <v>1.2409999999999999E-3</v>
    <v>USD</v>
    <v>CZK</v>
    <v>4.8520000000000001E-2</v>
    <v>Currency Pair</v>
    <v>46028.592662037037</v>
    <v>4.8340000000000001E-2</v>
    <v>Czech Koruna/US Dollar FX Cross Rate</v>
    <v>4.836E-2</v>
    <v>4.836E-2</v>
    <v>4.8419999999999998E-2</v>
    <v>CZKUSD</v>
    <v>CZK/USD</v>
  </rv>
  <rv s="1">
    <v>24</v>
  </rv>
  <rv s="0">
    <v>en-US</v>
    <v>av79ec</v>
    <v>268435456</v>
    <v>1</v>
    <v>Powered by Refinitiv</v>
    <v>0</v>
    <v>DKK/USD</v>
    <v>2</v>
    <v>3</v>
    <v>Finance</v>
    <v>4</v>
    <v>0.15970000000000001</v>
    <v>0.13639999999999999</v>
    <v>-2.0000000000000001E-4</v>
    <v>-1.2750000000000001E-3</v>
    <v>USD</v>
    <v>DKK</v>
    <v>0.15720000000000001</v>
    <v>Currency Pair</v>
    <v>46028.592731481483</v>
    <v>0.1565</v>
    <v>Danish Krone/US Dollar FX Cross Rate</v>
    <v>0.15690000000000001</v>
    <v>0.15690000000000001</v>
    <v>0.15670000000000001</v>
    <v>DKKUSD</v>
    <v>DKK/USD</v>
  </rv>
  <rv s="1">
    <v>26</v>
  </rv>
  <rv s="0">
    <v>en-US</v>
    <v>avy8vh</v>
    <v>268435456</v>
    <v>1</v>
    <v>Powered by Refinitiv</v>
    <v>0</v>
    <v>AED/USD</v>
    <v>2</v>
    <v>3</v>
    <v>Finance</v>
    <v>4</v>
    <v>0.27239999999999998</v>
    <v>0.27210000000000001</v>
    <v>-7.9999999999999996E-6</v>
    <v>-2.938E-5</v>
    <v>USD</v>
    <v>AED</v>
    <v>0.27229999999999999</v>
    <v>Currency Pair</v>
    <v>46028.592685185184</v>
    <v>0.27229999999999999</v>
    <v>UAE Dirham/US Dollar FX Cross Rate</v>
    <v>0.27229999999999999</v>
    <v>0.27229999999999999</v>
    <v>0.2722</v>
    <v>AEDUSD</v>
    <v>AED/USD</v>
  </rv>
  <rv s="1">
    <v>28</v>
  </rv>
  <rv s="0">
    <v>en-US</v>
    <v>av932w</v>
    <v>268435456</v>
    <v>1</v>
    <v>Powered by Refinitiv</v>
    <v>0</v>
    <v>EUR/USD</v>
    <v>2</v>
    <v>3</v>
    <v>Finance</v>
    <v>4</v>
    <v>1.1918</v>
    <v>1.0176000000000001</v>
    <v>-6.9999999999999999E-4</v>
    <v>-5.9729999999999994E-4</v>
    <v>USD</v>
    <v>EUR</v>
    <v>1.1741999999999999</v>
    <v>Currency Pair</v>
    <v>46028.592685185184</v>
    <v>1.1698</v>
    <v>Euro/US Dollar FX Spot Rate</v>
    <v>1.1720999999999999</v>
    <v>1.1719999999999999</v>
    <v>1.1713</v>
    <v>EURUSD</v>
    <v>EUR/USD</v>
  </rv>
  <rv s="1">
    <v>30</v>
  </rv>
  <rv s="0">
    <v>en-US</v>
    <v>avbskr</v>
    <v>268435456</v>
    <v>1</v>
    <v>Powered by Refinitiv</v>
    <v>0</v>
    <v>HKD/USD</v>
    <v>2</v>
    <v>3</v>
    <v>Finance</v>
    <v>4</v>
    <v>0.129</v>
    <v>0.12740000000000001</v>
    <v>-4.0000000000000003E-5</v>
    <v>-3.1140000000000003E-4</v>
    <v>USD</v>
    <v>HKD</v>
    <v>0.1285</v>
    <v>Currency Pair</v>
    <v>46028.592685185184</v>
    <v>0.12839999999999999</v>
    <v>Hong Kong Dollar/US Dollar FX Cross Rate</v>
    <v>0.12839999999999999</v>
    <v>0.12839999999999999</v>
    <v>0.12839999999999999</v>
    <v>HKDUSD</v>
    <v>HKD/USD</v>
  </rv>
  <rv s="1">
    <v>32</v>
  </rv>
  <rv s="0">
    <v>en-US</v>
    <v>avcesm</v>
    <v>268435456</v>
    <v>1</v>
    <v>Powered by Refinitiv</v>
    <v>0</v>
    <v>ISK/USD</v>
    <v>2</v>
    <v>3</v>
    <v>Finance</v>
    <v>4</v>
    <v>8.3129999999999992E-3</v>
    <v>6.953E-3</v>
    <v>6.0000000000000002E-6</v>
    <v>7.5539999999999993E-4</v>
    <v>USD</v>
    <v>ISK</v>
    <v>7.9579999999999998E-3</v>
    <v>Currency Pair</v>
    <v>46028.592685185184</v>
    <v>7.9520000000000007E-3</v>
    <v>Iceland Krona/US Dollar FX Cross Rate</v>
    <v>7.9430000000000004E-3</v>
    <v>7.9430000000000004E-3</v>
    <v>7.9489999999999995E-3</v>
    <v>ISKUSD</v>
    <v>ISK/USD</v>
  </rv>
  <rv s="1">
    <v>34</v>
  </rv>
  <rv s="0">
    <v>en-US</v>
    <v>avcpf2</v>
    <v>268435456</v>
    <v>1</v>
    <v>Powered by Refinitiv</v>
    <v>0</v>
    <v>INR/USD</v>
    <v>2</v>
    <v>3</v>
    <v>Finance</v>
    <v>4</v>
    <v>1.1939999999999999E-2</v>
    <v>1.098E-2</v>
    <v>1.9000000000000001E-5</v>
    <v>1.7150000000000002E-3</v>
    <v>USD</v>
    <v>INR</v>
    <v>1.11E-2</v>
    <v>Currency Pair</v>
    <v>46028.592372685183</v>
    <v>1.108E-2</v>
    <v>Indian Rupee/US Dollar FX Cross Rate</v>
    <v>1.108E-2</v>
    <v>1.108E-2</v>
    <v>1.11E-2</v>
    <v>INRUSD</v>
    <v>INR/USD</v>
  </rv>
  <rv s="1">
    <v>36</v>
  </rv>
  <rv s="0">
    <v>en-US</v>
    <v>avd11h</v>
    <v>268435456</v>
    <v>1</v>
    <v>Powered by Refinitiv</v>
    <v>0</v>
    <v>IDR/USD</v>
    <v>2</v>
    <v>3</v>
    <v>Finance</v>
    <v>4</v>
    <v>6.2150000000000006E-5</v>
    <v>5.8909999999999997E-5</v>
    <v>-2.9999999999999997E-8</v>
    <v>-5.0239999999999996E-4</v>
    <v>USD</v>
    <v>IDR</v>
    <v>5.9729999999999999E-5</v>
    <v>Currency Pair</v>
    <v>46028.330567129633</v>
    <v>5.9639999999999998E-5</v>
    <v>Indonesian Rupiah/US Dollar FX Cross Rate</v>
    <v>5.9660000000000001E-5</v>
    <v>5.9710000000000003E-5</v>
    <v>5.9679999999999998E-5</v>
    <v>IDRUSD</v>
    <v>IDR/USD</v>
  </rv>
  <rv s="1">
    <v>38</v>
  </rv>
  <rv s="2">
    <v>en-US</v>
    <v>bpfzw7</v>
    <v>268435456</v>
    <v>1</v>
    <v>Powered by Refinitiv</v>
    <v>5</v>
    <v>IRR/USD</v>
    <v>2</v>
    <v>6</v>
    <v>Finance</v>
    <v>4</v>
    <v>2.3799999999999999E-5</v>
    <v>2.368E-5</v>
    <v>0</v>
    <v>0</v>
    <v>USD</v>
    <v>IRR</v>
    <v>Currency Pair</v>
    <v>46023.685949074075</v>
    <v>Iranian Rial/US Dollar FX Cross Rate</v>
    <v>2.3750000000000001E-5</v>
    <v>2.3750000000000001E-5</v>
    <v>IRRUSD</v>
    <v>IRR/USD</v>
  </rv>
  <rv s="1">
    <v>40</v>
  </rv>
  <rv s="0">
    <v>en-US</v>
    <v>avdm9c</v>
    <v>268435456</v>
    <v>1</v>
    <v>Powered by Refinitiv</v>
    <v>0</v>
    <v>ILS/USD</v>
    <v>2</v>
    <v>3</v>
    <v>Finance</v>
    <v>4</v>
    <v>0.31730000000000003</v>
    <v>0.26</v>
    <v>3.2899999999999997E-4</v>
    <v>1.042E-3</v>
    <v>USD</v>
    <v>ILS</v>
    <v>0.31730000000000003</v>
    <v>Currency Pair</v>
    <v>46028.592731481483</v>
    <v>0.31509999999999999</v>
    <v>Israeli Shekel/US Dollar FX Cross Rate</v>
    <v>0.31559999999999999</v>
    <v>0.31559999999999999</v>
    <v>0.31590000000000001</v>
    <v>ILSUSD</v>
    <v>ILS/USD</v>
  </rv>
  <rv s="1">
    <v>42</v>
  </rv>
  <rv s="0">
    <v>en-US</v>
    <v>ave8h7</v>
    <v>268435456</v>
    <v>1</v>
    <v>Powered by Refinitiv</v>
    <v>0</v>
    <v>JPY/USD</v>
    <v>2</v>
    <v>3</v>
    <v>Finance</v>
    <v>4</v>
    <v>7.1479999999999998E-3</v>
    <v>6.293E-3</v>
    <v>3.0000000000000001E-6</v>
    <v>4.6929999999999997E-4</v>
    <v>USD</v>
    <v>JPY</v>
    <v>6.4029999999999998E-3</v>
    <v>Currency Pair</v>
    <v>46028.592731481483</v>
    <v>6.378E-3</v>
    <v>Japanese Yen/US Dollar FX Cross Rate</v>
    <v>6.3949999999999996E-3</v>
    <v>6.3930000000000002E-3</v>
    <v>6.3959999999999998E-3</v>
    <v>JPYUSD</v>
    <v>JPY/USD</v>
  </rv>
  <rv s="1">
    <v>44</v>
  </rv>
  <rv s="0">
    <v>en-US</v>
    <v>avetp2</v>
    <v>268435456</v>
    <v>1</v>
    <v>Powered by Refinitiv</v>
    <v>0</v>
    <v>KZT/USD</v>
    <v>2</v>
    <v>3</v>
    <v>Finance</v>
    <v>4</v>
    <v>2.0509999999999999E-3</v>
    <v>1.818E-3</v>
    <v>7.9000000000000006E-6</v>
    <v>4.052E-3</v>
    <v>USD</v>
    <v>KZT</v>
    <v>1.967E-3</v>
    <v>Currency Pair</v>
    <v>46028.571481481478</v>
    <v>1.939E-3</v>
    <v>Kazakhstan Tenge/US Dollar FX Cross Rate</v>
    <v>1.9499999999999999E-3</v>
    <v>1.9499999999999999E-3</v>
    <v>1.9580000000000001E-3</v>
    <v>KZTUSD</v>
    <v>KZT/USD</v>
  </rv>
  <rv s="1">
    <v>46</v>
  </rv>
  <rv s="0">
    <v>en-US</v>
    <v>avfqjc</v>
    <v>268435456</v>
    <v>1</v>
    <v>Powered by Refinitiv</v>
    <v>0</v>
    <v>KWD/USD</v>
    <v>2</v>
    <v>3</v>
    <v>Finance</v>
    <v>4</v>
    <v>3.2825000000000002</v>
    <v>3.2311000000000001</v>
    <v>-1.5E-3</v>
    <v>-4.6109999999999999E-4</v>
    <v>USD</v>
    <v>KWD</v>
    <v>3.2557999999999998</v>
    <v>Currency Pair</v>
    <v>46028.481944444444</v>
    <v>3.2543000000000002</v>
    <v>Kuwaiti Dinar/US Dollar FX Cross Rate</v>
    <v>3.2532999999999999</v>
    <v>3.2532999999999999</v>
    <v>3.2517999999999998</v>
    <v>KWDUSD</v>
    <v>KWD/USD</v>
  </rv>
  <rv s="1">
    <v>48</v>
  </rv>
  <rv s="0">
    <v>en-US</v>
    <v>avhk7w</v>
    <v>268435456</v>
    <v>1</v>
    <v>Powered by Refinitiv</v>
    <v>0</v>
    <v>LYD/USD</v>
    <v>2</v>
    <v>3</v>
    <v>Finance</v>
    <v>4</v>
    <v>0.2074</v>
    <v>0.17860000000000001</v>
    <v>4.2000000000000002E-4</v>
    <v>2.284E-3</v>
    <v>USD</v>
    <v>LYD</v>
    <v>0.18429999999999999</v>
    <v>Currency Pair</v>
    <v>46028.554525462961</v>
    <v>0.18479999999999999</v>
    <v>Libyan Dinar/US Dollar FX Cross Rate</v>
    <v>0.18390000000000001</v>
    <v>0.18390000000000001</v>
    <v>0.18429999999999999</v>
    <v>LYDUSD</v>
    <v>LYD/USD</v>
  </rv>
  <rv s="1">
    <v>50</v>
  </rv>
  <rv s="0">
    <v>en-US</v>
    <v>avjdvh</v>
    <v>268435456</v>
    <v>1</v>
    <v>Powered by Refinitiv</v>
    <v>0</v>
    <v>MYR/USD</v>
    <v>2</v>
    <v>3</v>
    <v>Finance</v>
    <v>4</v>
    <v>0.248</v>
    <v>0.221</v>
    <v>1.5100000000000001E-3</v>
    <v>6.1529999999999996E-3</v>
    <v>USD</v>
    <v>MYR</v>
    <v>0.247</v>
    <v>Currency Pair</v>
    <v>46028.368020833332</v>
    <v>0.24579999999999999</v>
    <v>Malaysian Ringgit/US Dollar FX Cross Rate</v>
    <v>0.24529999999999999</v>
    <v>0.24540000000000001</v>
    <v>0.24690000000000001</v>
    <v>MYRUSD</v>
    <v>MYR/USD</v>
  </rv>
  <rv s="1">
    <v>52</v>
  </rv>
  <rv s="0">
    <v>en-US</v>
    <v>avkapr</v>
    <v>268435456</v>
    <v>1</v>
    <v>Powered by Refinitiv</v>
    <v>0</v>
    <v>MUR/USD</v>
    <v>2</v>
    <v>3</v>
    <v>Finance</v>
    <v>4</v>
    <v>2.29E-2</v>
    <v>2.0899999999999998E-2</v>
    <v>1E-4</v>
    <v>4.6730000000000001E-3</v>
    <v>USD</v>
    <v>MUR</v>
    <v>2.1600000000000001E-2</v>
    <v>Currency Pair</v>
    <v>46028.208194444444</v>
    <v>2.1600000000000001E-2</v>
    <v>Mauritius Rupee/US Dollar FX Cross Rate</v>
    <v>2.1499999999999998E-2</v>
    <v>2.1399999999999999E-2</v>
    <v>2.1499999999999998E-2</v>
    <v>MURUSD</v>
    <v>MUR/USD</v>
  </rv>
  <rv s="1">
    <v>54</v>
  </rv>
  <rv s="0">
    <v>en-US</v>
    <v>avklc7</v>
    <v>268435456</v>
    <v>1</v>
    <v>Powered by Refinitiv</v>
    <v>0</v>
    <v>MXN/USD</v>
    <v>2</v>
    <v>3</v>
    <v>Finance</v>
    <v>4</v>
    <v>5.5960000000000003E-2</v>
    <v>4.6949999999999999E-2</v>
    <v>-3.6000000000000001E-5</v>
    <v>-6.4579999999999998E-4</v>
    <v>USD</v>
    <v>MXN</v>
    <v>5.5939999999999997E-2</v>
    <v>Currency Pair</v>
    <v>46028.592731481483</v>
    <v>5.5590000000000001E-2</v>
    <v>Mexican Peso/US Dollar FX Cross Rate</v>
    <v>5.5789999999999999E-2</v>
    <v>5.5750000000000001E-2</v>
    <v>5.5710000000000003E-2</v>
    <v>MXNUSD</v>
    <v>MXN/USD</v>
  </rv>
  <rv s="1">
    <v>56</v>
  </rv>
  <rv s="0">
    <v>en-US</v>
    <v>avmezr</v>
    <v>268435456</v>
    <v>1</v>
    <v>Powered by Refinitiv</v>
    <v>0</v>
    <v>NPR/USD</v>
    <v>2</v>
    <v>3</v>
    <v>Finance</v>
    <v>4</v>
    <v>7.4599999999999996E-3</v>
    <v>6.8599999999999998E-3</v>
    <v>1.0000000000000001E-5</v>
    <v>1.4449999999999999E-3</v>
    <v>USD</v>
    <v>NPR</v>
    <v>6.94E-3</v>
    <v>Currency Pair</v>
    <v>46028.418703703705</v>
    <v>6.9300000000000004E-3</v>
    <v>Nepalese Rupee/US Dollar FX Cross Rate</v>
    <v>6.9300000000000004E-3</v>
    <v>6.9199999999999999E-3</v>
    <v>6.9300000000000004E-3</v>
    <v>NPRUSD</v>
    <v>NPR/USD</v>
  </rv>
  <rv s="1">
    <v>58</v>
  </rv>
  <rv s="0">
    <v>en-US</v>
    <v>avmpm7</v>
    <v>268435456</v>
    <v>1</v>
    <v>Powered by Refinitiv</v>
    <v>0</v>
    <v>NZD/USD</v>
    <v>2</v>
    <v>3</v>
    <v>Finance</v>
    <v>4</v>
    <v>0.61199999999999999</v>
    <v>0.54830000000000001</v>
    <v>5.0000000000000001E-4</v>
    <v>8.6389999999999991E-4</v>
    <v>USD</v>
    <v>NZD</v>
    <v>0.58099999999999996</v>
    <v>Currency Pair</v>
    <v>46028.592650462961</v>
    <v>0.57799999999999996</v>
    <v>New Zealand Dollar/US Dollar FX Spot Rate</v>
    <v>0.57869999999999999</v>
    <v>0.57879999999999998</v>
    <v>0.57930000000000004</v>
    <v>NZDUSD</v>
    <v>NZD/USD</v>
  </rv>
  <rv s="1">
    <v>60</v>
  </rv>
  <rv s="0">
    <v>en-US</v>
    <v>avnmgh</v>
    <v>268435456</v>
    <v>1</v>
    <v>Powered by Refinitiv</v>
    <v>0</v>
    <v>NOK/USD</v>
    <v>2</v>
    <v>3</v>
    <v>Finance</v>
    <v>4</v>
    <v>0.1027</v>
    <v>8.6319999999999994E-2</v>
    <v>4.4000000000000002E-4</v>
    <v>4.4250000000000001E-3</v>
    <v>USD</v>
    <v>NOK</v>
    <v>9.9989999999999996E-2</v>
    <v>Currency Pair</v>
    <v>46028.592731481483</v>
    <v>9.955E-2</v>
    <v>Norwegian Krone/US Dollar FX Cross Rate</v>
    <v>9.955E-2</v>
    <v>9.9440000000000001E-2</v>
    <v>9.9879999999999997E-2</v>
    <v>NOKUSD</v>
    <v>NOK/USD</v>
  </rv>
  <rv s="1">
    <v>62</v>
  </rv>
  <rv s="0">
    <v>en-US</v>
    <v>avnx2w</v>
    <v>268435456</v>
    <v>1</v>
    <v>Powered by Refinitiv</v>
    <v>0</v>
    <v>OMR/USD</v>
    <v>2</v>
    <v>3</v>
    <v>Finance</v>
    <v>4</v>
    <v>2.6006</v>
    <v>2.5950000000000002</v>
    <v>6.8000000000000005E-4</v>
    <v>2.6190000000000002E-4</v>
    <v>USD</v>
    <v>OMR</v>
    <v>2.5975000000000001</v>
    <v>Currency Pair</v>
    <v>46028.568055555559</v>
    <v>2.5973999999999999</v>
    <v>Omani Rial/US Dollar FX Cross Rate</v>
    <v>2.5971000000000002</v>
    <v>2.5966999999999998</v>
    <v>2.5973000000000002</v>
    <v>OMRUSD</v>
    <v>OMR/USD</v>
  </rv>
  <rv s="1">
    <v>64</v>
  </rv>
  <rv s="0">
    <v>en-US</v>
    <v>avo8oc</v>
    <v>268435456</v>
    <v>1</v>
    <v>Powered by Refinitiv</v>
    <v>0</v>
    <v>PKR/USD</v>
    <v>2</v>
    <v>3</v>
    <v>Finance</v>
    <v>4</v>
    <v>3.5899999999999999E-3</v>
    <v>3.49E-3</v>
    <v>-6.0000000000000002E-5</v>
    <v>-1.6807000000000002E-2</v>
    <v>USD</v>
    <v>PKR</v>
    <v>3.5699999999999998E-3</v>
    <v>Currency Pair</v>
    <v>46028.592511574076</v>
    <v>3.5599999999999998E-3</v>
    <v>Pakistani Rupee/US Dollar FX Cross Rate</v>
    <v>3.5699999999999998E-3</v>
    <v>3.5699999999999998E-3</v>
    <v>3.5100000000000001E-3</v>
    <v>PKRUSD</v>
    <v>PKR/USD</v>
  </rv>
  <rv s="1">
    <v>66</v>
  </rv>
  <rv s="0">
    <v>en-US</v>
    <v>avpqqh</v>
    <v>268435456</v>
    <v>1</v>
    <v>Powered by Refinitiv</v>
    <v>0</v>
    <v>PHP/USD</v>
    <v>2</v>
    <v>3</v>
    <v>Finance</v>
    <v>4</v>
    <v>1.813E-2</v>
    <v>1.6830000000000001E-2</v>
    <v>-4.6999999999999997E-5</v>
    <v>-2.777E-3</v>
    <v>USD</v>
    <v>PHP</v>
    <v>1.694E-2</v>
    <v>Currency Pair</v>
    <v>46028.59238425926</v>
    <v>1.6879999999999999E-2</v>
    <v>Philippine Peso/US Dollar FX Cross Rate</v>
    <v>1.6920000000000001E-2</v>
    <v>1.6920000000000001E-2</v>
    <v>1.6879999999999999E-2</v>
    <v>PHPUSD</v>
    <v>PHP/USD</v>
  </rv>
  <rv s="1">
    <v>68</v>
  </rv>
  <rv s="0">
    <v>en-US</v>
    <v>avq2cw</v>
    <v>268435456</v>
    <v>1</v>
    <v>Powered by Refinitiv</v>
    <v>0</v>
    <v>PLN/USD</v>
    <v>2</v>
    <v>3</v>
    <v>Finance</v>
    <v>4</v>
    <v>0.28039999999999998</v>
    <v>0.2382</v>
    <v>0</v>
    <v>0</v>
    <v>USD</v>
    <v>PLN</v>
    <v>0.2787</v>
    <v>Currency Pair</v>
    <v>46028.592731481483</v>
    <v>0.27779999999999999</v>
    <v>Polish Zloty/US Dollar FX Cross Rate</v>
    <v>0.27810000000000001</v>
    <v>0.27810000000000001</v>
    <v>0.27810000000000001</v>
    <v>PLNUSD</v>
    <v>PLN/USD</v>
  </rv>
  <rv s="1">
    <v>70</v>
  </rv>
  <rv s="0">
    <v>en-US</v>
    <v>avqcyc</v>
    <v>268435456</v>
    <v>1</v>
    <v>Powered by Refinitiv</v>
    <v>0</v>
    <v>QAR/USD</v>
    <v>2</v>
    <v>3</v>
    <v>Finance</v>
    <v>4</v>
    <v>0.27439999999999998</v>
    <v>0.26989999999999997</v>
    <v>-1.0870000000000001E-3</v>
    <v>-3.9629999999999995E-3</v>
    <v>USD</v>
    <v>QAR</v>
    <v>0.27429999999999999</v>
    <v>Currency Pair</v>
    <v>46028.204618055555</v>
    <v>0.27400000000000002</v>
    <v>Qatar Rial/US Dollar FX Cross Rate</v>
    <v>0.27429999999999999</v>
    <v>0.27429999999999999</v>
    <v>0.2732</v>
    <v>QARUSD</v>
    <v>QAR/USD</v>
  </rv>
  <rv s="1">
    <v>72</v>
  </rv>
  <rv s="0">
    <v>en-US</v>
    <v>avqnkr</v>
    <v>268435456</v>
    <v>1</v>
    <v>Powered by Refinitiv</v>
    <v>0</v>
    <v>RON/USD</v>
    <v>2</v>
    <v>3</v>
    <v>Finance</v>
    <v>4</v>
    <v>0.23519999999999999</v>
    <v>0.20449999999999999</v>
    <v>-1.9000000000000001E-4</v>
    <v>-8.2530000000000006E-4</v>
    <v>USD</v>
    <v>RON</v>
    <v>0.23069999999999999</v>
    <v>Currency Pair</v>
    <v>46028.592731481483</v>
    <v>0.22989999999999999</v>
    <v>Romanian New Leu/US Dollar FX Cross Rate</v>
    <v>0.23019999999999999</v>
    <v>0.23019999999999999</v>
    <v>0.23</v>
    <v>RONUSD</v>
    <v>RON/USD</v>
  </rv>
  <rv s="1">
    <v>74</v>
  </rv>
  <rv s="0">
    <v>en-US</v>
    <v>avqy77</v>
    <v>268435456</v>
    <v>1</v>
    <v>Powered by Refinitiv</v>
    <v>0</v>
    <v>RUB/USD</v>
    <v>2</v>
    <v>3</v>
    <v>Finance</v>
    <v>4</v>
    <v>1.324E-2</v>
    <v>8.6899999999999998E-3</v>
    <v>3.8000000000000002E-5</v>
    <v>3.0730000000000002E-3</v>
    <v>USD</v>
    <v>RUB</v>
    <v>1.24E-2</v>
    <v>Currency Pair</v>
    <v>46028.538449074076</v>
    <v>1.2290000000000001E-2</v>
    <v>Russian Rouble/US Dollar FX Cross Rate</v>
    <v>1.2370000000000001E-2</v>
    <v>1.2370000000000001E-2</v>
    <v>1.24E-2</v>
    <v>RUBUSD</v>
    <v>RUB/USD</v>
  </rv>
  <rv s="1">
    <v>76</v>
  </rv>
  <rv s="0">
    <v>en-US</v>
    <v>avs6mw</v>
    <v>268435456</v>
    <v>1</v>
    <v>Powered by Refinitiv</v>
    <v>0</v>
    <v>SAR/USD</v>
    <v>2</v>
    <v>3</v>
    <v>Finance</v>
    <v>4</v>
    <v>0.26690000000000003</v>
    <v>0.26600000000000001</v>
    <v>7.1000000000000005E-5</v>
    <v>2.6640000000000002E-4</v>
    <v>USD</v>
    <v>SAR</v>
    <v>0.2666</v>
    <v>Currency Pair</v>
    <v>46028.592719907407</v>
    <v>0.2666</v>
    <v>Saudi Arabian Riyal/US Dollar FX Cross Rate</v>
    <v>0.2666</v>
    <v>0.2666</v>
    <v>0.2666</v>
    <v>SARUSD</v>
    <v>SAR/USD</v>
  </rv>
  <rv s="1">
    <v>78</v>
  </rv>
  <rv s="0">
    <v>en-US</v>
    <v>avte3m</v>
    <v>268435456</v>
    <v>1</v>
    <v>Powered by Refinitiv</v>
    <v>0</v>
    <v>SGD/USD</v>
    <v>2</v>
    <v>3</v>
    <v>Finance</v>
    <v>4</v>
    <v>0.78749999999999998</v>
    <v>0.72699999999999998</v>
    <v>2.5000000000000001E-3</v>
    <v>3.2079999999999999E-3</v>
    <v>USD</v>
    <v>SGD</v>
    <v>0.78190000000000004</v>
    <v>Currency Pair</v>
    <v>46028.59269675926</v>
    <v>0.77890000000000004</v>
    <v>Singapore Dollar/US Dollar FX Cross Rate</v>
    <v>0.7792</v>
    <v>0.7792</v>
    <v>0.78169999999999995</v>
    <v>SGDUSD</v>
    <v>SGD/USD</v>
  </rv>
  <rv s="1">
    <v>80</v>
  </rv>
  <rv s="0">
    <v>en-US</v>
    <v>avffww</v>
    <v>268435456</v>
    <v>1</v>
    <v>Powered by Refinitiv</v>
    <v>0</v>
    <v>KRW/USD</v>
    <v>2</v>
    <v>3</v>
    <v>Finance</v>
    <v>4</v>
    <v>7.4220000000000004E-4</v>
    <v>6.7139999999999995E-4</v>
    <v>-1.37E-6</v>
    <v>-1.98E-3</v>
    <v>USD</v>
    <v>KRW</v>
    <v>6.9300000000000004E-4</v>
    <v>Currency Pair</v>
    <v>46028.592638888891</v>
    <v>6.8990000000000002E-4</v>
    <v>Korean Won/US Dollar FX Cross Rate</v>
    <v>6.9209999999999996E-4</v>
    <v>6.9200000000000002E-4</v>
    <v>6.9070000000000004E-4</v>
    <v>KRWUSD</v>
    <v>KRW/USD</v>
  </rv>
  <rv s="1">
    <v>82</v>
  </rv>
  <rv s="0">
    <v>en-US</v>
    <v>avtzbh</v>
    <v>268435456</v>
    <v>1</v>
    <v>Powered by Refinitiv</v>
    <v>0</v>
    <v>ZAR/USD</v>
    <v>2</v>
    <v>3</v>
    <v>Finance</v>
    <v>4</v>
    <v>6.1330000000000003E-2</v>
    <v>5.015E-2</v>
    <v>6.9999999999999994E-5</v>
    <v>1.1459999999999999E-3</v>
    <v>USD</v>
    <v>ZAR</v>
    <v>6.1330000000000003E-2</v>
    <v>Currency Pair</v>
    <v>46028.592719907407</v>
    <v>6.0929999999999998E-2</v>
    <v>South African Rand/US Dollar FX Cross Rate</v>
    <v>6.1039999999999997E-2</v>
    <v>6.1069999999999999E-2</v>
    <v>6.114E-2</v>
    <v>ZARUSD</v>
    <v>ZAR/USD</v>
  </rv>
  <rv s="1">
    <v>84</v>
  </rv>
  <rv s="0">
    <v>en-US</v>
    <v>avuaww</v>
    <v>268435456</v>
    <v>1</v>
    <v>Powered by Refinitiv</v>
    <v>0</v>
    <v>LKR/USD</v>
    <v>2</v>
    <v>3</v>
    <v>Finance</v>
    <v>4</v>
    <v>3.4099999999999998E-3</v>
    <v>3.2200000000000002E-3</v>
    <v>-9.9999999999999995E-7</v>
    <v>-3.1E-4</v>
    <v>USD</v>
    <v>LKR</v>
    <v>3.2269999999999998E-3</v>
    <v>Currency Pair</v>
    <v>46028.458784722221</v>
    <v>3.2260000000000001E-3</v>
    <v>Sri Lanka Rupee/US Dollar FX Cross Rate</v>
    <v>3.2269999999999998E-3</v>
    <v>3.2260000000000001E-3</v>
    <v>3.225E-3</v>
    <v>LKRUSD</v>
    <v>LKR/USD</v>
  </rv>
  <rv s="1">
    <v>86</v>
  </rv>
  <rv s="0">
    <v>en-US</v>
    <v>avuw5r</v>
    <v>268435456</v>
    <v>1</v>
    <v>Powered by Refinitiv</v>
    <v>0</v>
    <v>SEK/USD</v>
    <v>2</v>
    <v>3</v>
    <v>Finance</v>
    <v>4</v>
    <v>0.1094</v>
    <v>8.8099999999999998E-2</v>
    <v>0</v>
    <v>0</v>
    <v>USD</v>
    <v>SEK</v>
    <v>0.10929999999999999</v>
    <v>Currency Pair</v>
    <v>46028.592719907407</v>
    <v>0.1086</v>
    <v>Swedish Krona/US Dollar FX Cross Rate</v>
    <v>0.1089</v>
    <v>0.1089</v>
    <v>0.1089</v>
    <v>SEKUSD</v>
    <v>SEK/USD</v>
  </rv>
  <rv s="1">
    <v>88</v>
  </rv>
  <rv s="0">
    <v>en-US</v>
    <v>avv7r7</v>
    <v>268435456</v>
    <v>1</v>
    <v>Powered by Refinitiv</v>
    <v>0</v>
    <v>CHF/USD</v>
    <v>2</v>
    <v>3</v>
    <v>Finance</v>
    <v>4</v>
    <v>1.2770999999999999</v>
    <v>1.0866</v>
    <v>-1.4E-3</v>
    <v>-1.109E-3</v>
    <v>USD</v>
    <v>CHF</v>
    <v>1.2646999999999999</v>
    <v>Currency Pair</v>
    <v>46028.59269675926</v>
    <v>1.2596000000000001</v>
    <v>Swiss Franc/US Dollar FX Cross Rate</v>
    <v>1.2623</v>
    <v>1.2627999999999999</v>
    <v>1.2614000000000001</v>
    <v>CHFUSD</v>
    <v>CHF/USD</v>
  </rv>
  <rv s="1">
    <v>90</v>
  </rv>
  <rv s="0">
    <v>en-US</v>
    <v>avvidm</v>
    <v>268435456</v>
    <v>1</v>
    <v>Powered by Refinitiv</v>
    <v>0</v>
    <v>TWD/USD</v>
    <v>2</v>
    <v>3</v>
    <v>Finance</v>
    <v>4</v>
    <v>3.4779999999999998E-2</v>
    <v>2.9989999999999999E-2</v>
    <v>-1.9999999999999999E-6</v>
    <v>-6.2960000000000007E-5</v>
    <v>USD</v>
    <v>TWD</v>
    <v>3.1820000000000001E-2</v>
    <v>Currency Pair</v>
    <v>46028.592719907407</v>
    <v>3.1690000000000003E-2</v>
    <v>Taiwan Dollar/US Dollar FX Cross Rate</v>
    <v>3.1600000000000003E-2</v>
    <v>3.1759999999999997E-2</v>
    <v>3.1759999999999997E-2</v>
    <v>TWDUSD</v>
    <v>TWD/USD</v>
  </rv>
  <rv s="1">
    <v>92</v>
  </rv>
  <rv s="0">
    <v>en-US</v>
    <v>avw4lh</v>
    <v>268435456</v>
    <v>1</v>
    <v>Powered by Refinitiv</v>
    <v>0</v>
    <v>THB/USD</v>
    <v>2</v>
    <v>3</v>
    <v>Finance</v>
    <v>4</v>
    <v>3.2239999999999998E-2</v>
    <v>2.8549999999999999E-2</v>
    <v>8.2000000000000001E-5</v>
    <v>2.5690000000000001E-3</v>
    <v>USD</v>
    <v>THB</v>
    <v>3.209E-2</v>
    <v>Currency Pair</v>
    <v>46028.59269675926</v>
    <v>3.1919999999999997E-2</v>
    <v>Thai Baht/US Dollar FX Cross Rate</v>
    <v>3.1919999999999997E-2</v>
    <v>3.1919999999999997E-2</v>
    <v>3.2000000000000001E-2</v>
    <v>THBUSD</v>
    <v>THB/USD</v>
  </rv>
  <rv s="1">
    <v>94</v>
  </rv>
  <rv s="0">
    <v>en-US</v>
    <v>avwf7w</v>
    <v>268435456</v>
    <v>1</v>
    <v>Powered by Refinitiv</v>
    <v>0</v>
    <v>TTD/USD</v>
    <v>2</v>
    <v>3</v>
    <v>Finance</v>
    <v>4</v>
    <v>0.15</v>
    <v>0.1454</v>
    <v>0</v>
    <v>0</v>
    <v>USD</v>
    <v>TTD</v>
    <v>0.14860000000000001</v>
    <v>Currency Pair</v>
    <v>46028.592523148145</v>
    <v>0.14810000000000001</v>
    <v>Trinidad&amp;Tobago Dollar/US Dollar FX Cross Rate</v>
    <v>0.14649999999999999</v>
    <v>0.14649999999999999</v>
    <v>0.14649999999999999</v>
    <v>TTDUSD</v>
    <v>TTD/USD</v>
  </rv>
  <rv s="1">
    <v>96</v>
  </rv>
  <rv s="0">
    <v>en-US</v>
    <v>avx1fr</v>
    <v>268435456</v>
    <v>1</v>
    <v>Powered by Refinitiv</v>
    <v>0</v>
    <v>TRY/USD</v>
    <v>2</v>
    <v>3</v>
    <v>Finance</v>
    <v>4</v>
    <v>2.8400000000000002E-2</v>
    <v>2.3099999999999999E-2</v>
    <v>0</v>
    <v>0</v>
    <v>USD</v>
    <v>TRY</v>
    <v>2.3199999999999998E-2</v>
    <v>Currency Pair</v>
    <v>46028.592731481483</v>
    <v>2.3199999999999998E-2</v>
    <v>Turkish Lira/US Dollar FX Cross Rate</v>
    <v>2.3199999999999998E-2</v>
    <v>2.3199999999999998E-2</v>
    <v>2.3199999999999998E-2</v>
    <v>TRYUSD</v>
    <v>TRY/USD</v>
  </rv>
  <rv s="1">
    <v>98</v>
  </rv>
</rvData>
</file>

<file path=xl/richData/rdrichvaluestructure.xml><?xml version="1.0" encoding="utf-8"?>
<rvStructures xmlns="http://schemas.microsoft.com/office/spreadsheetml/2017/richdata" count="3">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Instrument type" t="s"/>
    <k n="Last trade time"/>
    <k n="Name" t="s"/>
    <k n="Previous close"/>
    <k n="Price"/>
    <k n="Ticker symbol" t="s"/>
    <k n="UniqueName" t="s"/>
  </s>
</rvStructures>
</file>

<file path=xl/richData/rdsupportingpropertybag.xml><?xml version="1.0" encoding="utf-8"?>
<supportingPropertyBags xmlns="http://schemas.microsoft.com/office/spreadsheetml/2017/richdata2">
  <spbArrays count="2">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24">
      <v t="s">%EntityServiceId</v>
      <v t="s">_Format</v>
      <v t="s">%IsRefreshable</v>
      <v t="s">%EntityCulture</v>
      <v t="s">%EntityId</v>
      <v t="s">_Icon</v>
      <v t="s">_Display</v>
      <v t="s">Name</v>
      <v t="s">Price</v>
      <v t="s">_SubLabel</v>
      <v t="s">Last trade time</v>
      <v t="s">Ticker symbol</v>
      <v t="s">Change</v>
      <v t="s">Change (%)</v>
      <v t="s">Currency</v>
      <v t="s">From currency</v>
      <v t="s">Previous close</v>
      <v t="s">52 week high</v>
      <v t="s">52 week low</v>
      <v t="s">Instrument type</v>
      <v t="s">_Flags</v>
      <v t="s">UniqueName</v>
      <v t="s">_DisplayString</v>
      <v t="s">%ProviderInfo</v>
    </a>
  </spbArrays>
  <spbData count="7">
    <spb s="0">
      <v>0</v>
      <v>Name</v>
    </spb>
    <spb s="1">
      <v>0</v>
      <v>0</v>
      <v>0</v>
    </spb>
    <spb s="2">
      <v>1</v>
      <v>1</v>
    </spb>
    <spb s="3">
      <v>1</v>
      <v>1</v>
      <v>2</v>
      <v>1</v>
      <v>1</v>
      <v>1</v>
      <v>3</v>
      <v>1</v>
      <v>1</v>
      <v>1</v>
      <v>4</v>
      <v>5</v>
    </spb>
    <spb s="4">
      <v>GMT</v>
    </spb>
    <spb s="0">
      <v>1</v>
      <v>Name</v>
    </spb>
    <spb s="5">
      <v>2</v>
      <v>1</v>
      <v>1</v>
      <v>3</v>
      <v>1</v>
      <v>1</v>
      <v>1</v>
      <v>4</v>
      <v>5</v>
    </spb>
  </spbData>
</supportingPropertyBags>
</file>

<file path=xl/richData/rdsupportingpropertybagstructure.xml><?xml version="1.0" encoding="utf-8"?>
<spbStructures xmlns="http://schemas.microsoft.com/office/spreadsheetml/2017/richdata2" count="6">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Name" t="i"/>
    <k n="Price" t="i"/>
    <k n="Change" t="i"/>
    <k n="Change (%)" t="i"/>
    <k n="52 week low" t="i"/>
    <k n="52 week high" t="i"/>
    <k n="Previous close" t="i"/>
    <k n="Last trade time" t="i"/>
    <k n="`%EntityServiceId"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4">
    <x:dxf>
      <x:numFmt numFmtId="0" formatCode="General"/>
    </x:dxf>
    <x:dxf>
      <x:numFmt numFmtId="14" formatCode="0.00%"/>
    </x:dxf>
    <x:dxf>
      <x:numFmt numFmtId="27" formatCode="m/d/yyyy\ h:mm"/>
    </x:dxf>
    <x:dxf>
      <x:numFmt numFmtId="2" formatCode="0.00"/>
    </x:dxf>
  </dxfs>
  <richProperties>
    <rPr n="NumberFormat" t="s"/>
    <rPr n="IsTitleField" t="b"/>
  </richProperties>
  <richStyles>
    <rSty dxfid="0">
      <rpv i="0">_([$$-en-US]* #,##0.00_);_([$$-en-US]* (#,##0.00);_([$$-en-US]* "-"??_);_(@_)</rpv>
    </rSty>
    <rSty>
      <rpv i="1">1</rpv>
    </rSty>
    <rSty dxfid="1"/>
    <rSty dxfid="2"/>
    <rSty dxfid="3">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regent.edu/admin/busoff/aptravel.cfm" TargetMode="External"/><Relationship Id="rId7" Type="http://schemas.openxmlformats.org/officeDocument/2006/relationships/printerSettings" Target="../printerSettings/printerSettings1.bin"/><Relationship Id="rId2" Type="http://schemas.openxmlformats.org/officeDocument/2006/relationships/hyperlink" Target="http://www.regent.edu/admin/admsrv/purchasing/travel.cfm" TargetMode="External"/><Relationship Id="rId1" Type="http://schemas.openxmlformats.org/officeDocument/2006/relationships/hyperlink" Target="http://www.regent.edu/admin/busoff/aptravel.cfm" TargetMode="External"/><Relationship Id="rId6" Type="http://schemas.openxmlformats.org/officeDocument/2006/relationships/hyperlink" Target="file:///C:\Users\terefol\AppData\Local\Microsoft\Windows\INetCache\GL\Chart%20of%20Accounts.xls" TargetMode="External"/><Relationship Id="rId5" Type="http://schemas.openxmlformats.org/officeDocument/2006/relationships/hyperlink" Target="http://www.regent.edu/admin/busoff/aphospitality.cfm" TargetMode="External"/><Relationship Id="rId4" Type="http://schemas.openxmlformats.org/officeDocument/2006/relationships/hyperlink" Target="http://www.regent.edu/admin/busoff/aptravel.cf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regent.edu/business-office/accounts-payable/" TargetMode="External"/><Relationship Id="rId2" Type="http://schemas.openxmlformats.org/officeDocument/2006/relationships/hyperlink" Target="https://my.regent.edu/forms/direct-deposit-ap" TargetMode="External"/><Relationship Id="rId1" Type="http://schemas.openxmlformats.org/officeDocument/2006/relationships/hyperlink" Target="http://www.regent.edu/admin/busoff/ap.cfm"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www.regent.edu/admin/admsrv/purchasing/travel.cfm" TargetMode="External"/><Relationship Id="rId7" Type="http://schemas.openxmlformats.org/officeDocument/2006/relationships/printerSettings" Target="../printerSettings/printerSettings6.bin"/><Relationship Id="rId2" Type="http://schemas.openxmlformats.org/officeDocument/2006/relationships/hyperlink" Target="http://www.regent.edu/admin/busoff/aptravel.cfm" TargetMode="External"/><Relationship Id="rId1" Type="http://schemas.openxmlformats.org/officeDocument/2006/relationships/hyperlink" Target="http://www.regent.edu/admin/busoff/excel/webchart.xls" TargetMode="External"/><Relationship Id="rId6" Type="http://schemas.openxmlformats.org/officeDocument/2006/relationships/hyperlink" Target="http://www.regent.edu/admin/busoff/aphospitality.cfm" TargetMode="External"/><Relationship Id="rId5" Type="http://schemas.openxmlformats.org/officeDocument/2006/relationships/hyperlink" Target="http://www.regent.edu/admin/busoff/aptravel.cfm" TargetMode="External"/><Relationship Id="rId10" Type="http://schemas.openxmlformats.org/officeDocument/2006/relationships/comments" Target="../comments1.xml"/><Relationship Id="rId4" Type="http://schemas.openxmlformats.org/officeDocument/2006/relationships/hyperlink" Target="http://www.regent.edu/admin/busoff/aptravel.cfm"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hyperlink" Target="http://www.regent.edu/admin/busoff/aptravel.cfm" TargetMode="External"/><Relationship Id="rId7" Type="http://schemas.openxmlformats.org/officeDocument/2006/relationships/drawing" Target="../drawings/drawing3.xml"/><Relationship Id="rId2" Type="http://schemas.openxmlformats.org/officeDocument/2006/relationships/hyperlink" Target="http://www.regent.edu/admin/admsrv/purchasing/travel.cfm" TargetMode="External"/><Relationship Id="rId1" Type="http://schemas.openxmlformats.org/officeDocument/2006/relationships/hyperlink" Target="http://www.regent.edu/admin/busoff/aptravel.cfm" TargetMode="External"/><Relationship Id="rId6" Type="http://schemas.openxmlformats.org/officeDocument/2006/relationships/printerSettings" Target="../printerSettings/printerSettings7.bin"/><Relationship Id="rId5" Type="http://schemas.openxmlformats.org/officeDocument/2006/relationships/hyperlink" Target="http://www.regent.edu/admin/busoff/aphospitality.cfm" TargetMode="External"/><Relationship Id="rId4" Type="http://schemas.openxmlformats.org/officeDocument/2006/relationships/hyperlink" Target="http://www.regent.edu/admin/busoff/aptravel.cf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59999389629810485"/>
    <pageSetUpPr fitToPage="1"/>
  </sheetPr>
  <dimension ref="A1:L55"/>
  <sheetViews>
    <sheetView tabSelected="1" workbookViewId="0">
      <selection activeCell="B13" sqref="B13"/>
    </sheetView>
  </sheetViews>
  <sheetFormatPr defaultRowHeight="14.25" x14ac:dyDescent="0.2"/>
  <cols>
    <col min="1" max="1" width="18.140625" style="60" customWidth="1"/>
    <col min="2" max="2" width="13.28515625" style="60" customWidth="1"/>
    <col min="3" max="9" width="7.85546875" style="60" customWidth="1"/>
    <col min="10" max="10" width="9.7109375" style="60" customWidth="1"/>
    <col min="11" max="11" width="2.85546875" style="60" customWidth="1"/>
    <col min="12" max="16384" width="9.140625" style="60"/>
  </cols>
  <sheetData>
    <row r="1" spans="1:11" s="59" customFormat="1" ht="7.5" customHeight="1" x14ac:dyDescent="0.2"/>
    <row r="2" spans="1:11" x14ac:dyDescent="0.2">
      <c r="A2" s="1"/>
      <c r="B2" s="1"/>
      <c r="C2" s="1"/>
      <c r="D2" s="1"/>
      <c r="E2" s="1"/>
      <c r="F2" s="1"/>
      <c r="G2" s="1"/>
      <c r="H2" s="1"/>
      <c r="I2" s="1"/>
      <c r="J2" s="1"/>
      <c r="K2" s="59"/>
    </row>
    <row r="3" spans="1:11" ht="25.5" x14ac:dyDescent="0.35">
      <c r="A3" s="1"/>
      <c r="B3" s="1"/>
      <c r="C3" s="1"/>
      <c r="D3" s="61" t="s">
        <v>0</v>
      </c>
      <c r="E3" s="1"/>
      <c r="F3" s="1"/>
      <c r="G3" s="1"/>
      <c r="H3" s="1"/>
      <c r="I3" s="1"/>
      <c r="J3" s="2"/>
      <c r="K3" s="59"/>
    </row>
    <row r="4" spans="1:11" ht="11.25" customHeight="1" x14ac:dyDescent="0.35">
      <c r="A4" s="1"/>
      <c r="B4" s="1"/>
      <c r="C4" s="1"/>
      <c r="D4" s="62"/>
      <c r="E4" s="1"/>
      <c r="F4" s="1"/>
      <c r="G4" s="1"/>
      <c r="H4" s="1"/>
      <c r="I4" s="1"/>
      <c r="J4" s="2"/>
      <c r="K4" s="59"/>
    </row>
    <row r="5" spans="1:11" ht="5.25" customHeight="1" x14ac:dyDescent="0.2">
      <c r="A5" s="1"/>
      <c r="B5" s="1"/>
      <c r="C5" s="1"/>
      <c r="D5" s="1"/>
      <c r="E5" s="1"/>
      <c r="F5" s="1"/>
      <c r="G5" s="1"/>
      <c r="H5" s="1"/>
      <c r="I5" s="1"/>
      <c r="J5" s="3"/>
      <c r="K5" s="59"/>
    </row>
    <row r="6" spans="1:11" ht="18" customHeight="1" x14ac:dyDescent="0.2">
      <c r="A6" s="4" t="s">
        <v>1</v>
      </c>
      <c r="B6" s="47"/>
      <c r="C6" s="47"/>
      <c r="D6" s="5"/>
      <c r="E6" s="5"/>
      <c r="F6" s="5"/>
      <c r="G6" s="5"/>
      <c r="H6" s="6" t="s">
        <v>2</v>
      </c>
      <c r="I6" s="331">
        <f ca="1">TODAY()</f>
        <v>46028</v>
      </c>
      <c r="J6" s="331"/>
      <c r="K6" s="63"/>
    </row>
    <row r="7" spans="1:11" ht="15" x14ac:dyDescent="0.25">
      <c r="A7" s="332" t="s">
        <v>3</v>
      </c>
      <c r="B7" s="333"/>
      <c r="C7" s="333"/>
      <c r="D7" s="333"/>
      <c r="E7" s="333"/>
      <c r="F7" s="333"/>
      <c r="G7" s="333"/>
      <c r="H7" s="333"/>
      <c r="I7" s="333"/>
      <c r="J7" s="333"/>
      <c r="K7" s="64"/>
    </row>
    <row r="8" spans="1:11" ht="15" customHeight="1" x14ac:dyDescent="0.2">
      <c r="A8" s="334" t="s">
        <v>4</v>
      </c>
      <c r="B8" s="335"/>
      <c r="C8" s="341"/>
      <c r="D8" s="341"/>
      <c r="E8" s="341"/>
      <c r="F8" s="341"/>
      <c r="G8" s="341"/>
      <c r="H8" s="341"/>
      <c r="I8" s="341"/>
      <c r="J8" s="341"/>
      <c r="K8" s="342"/>
    </row>
    <row r="9" spans="1:11" ht="15" customHeight="1" x14ac:dyDescent="0.2">
      <c r="A9" s="338"/>
      <c r="B9" s="339"/>
      <c r="C9" s="339"/>
      <c r="D9" s="339"/>
      <c r="E9" s="339"/>
      <c r="F9" s="339"/>
      <c r="G9" s="339"/>
      <c r="H9" s="339"/>
      <c r="I9" s="339"/>
      <c r="J9" s="339"/>
      <c r="K9" s="340"/>
    </row>
    <row r="10" spans="1:11" ht="14.25" customHeight="1" x14ac:dyDescent="0.2">
      <c r="A10" s="336" t="s">
        <v>5</v>
      </c>
      <c r="B10" s="337"/>
      <c r="C10" s="345"/>
      <c r="D10" s="345"/>
      <c r="E10" s="345"/>
      <c r="F10" s="13" t="s">
        <v>6</v>
      </c>
      <c r="G10" s="13"/>
      <c r="H10" s="65"/>
      <c r="I10" s="343"/>
      <c r="J10" s="343"/>
      <c r="K10" s="344"/>
    </row>
    <row r="11" spans="1:11" ht="14.25" customHeight="1" x14ac:dyDescent="0.2">
      <c r="A11" s="26"/>
      <c r="B11" s="27" t="s">
        <v>7</v>
      </c>
      <c r="C11" s="58"/>
      <c r="D11" s="58"/>
      <c r="E11" s="58"/>
      <c r="F11" s="58"/>
      <c r="G11" s="58"/>
      <c r="H11" s="58"/>
      <c r="I11" s="58"/>
      <c r="J11" s="28" t="s">
        <v>8</v>
      </c>
      <c r="K11" s="66" t="s">
        <v>9</v>
      </c>
    </row>
    <row r="12" spans="1:11" ht="14.25" customHeight="1" x14ac:dyDescent="0.2">
      <c r="A12" s="328" t="s">
        <v>10</v>
      </c>
      <c r="B12" s="16" t="s">
        <v>206</v>
      </c>
      <c r="C12" s="253"/>
      <c r="D12" s="88"/>
      <c r="E12" s="253"/>
      <c r="F12" s="88"/>
      <c r="G12" s="253"/>
      <c r="H12" s="88"/>
      <c r="I12" s="253"/>
      <c r="J12" s="25" t="str">
        <f>IF(SUM(C12:I12)&lt;&gt;0,SUM(C12:I12),"")</f>
        <v/>
      </c>
      <c r="K12" s="259"/>
    </row>
    <row r="13" spans="1:11" ht="14.25" customHeight="1" x14ac:dyDescent="0.2">
      <c r="A13" s="328"/>
      <c r="B13" s="16" t="s">
        <v>11</v>
      </c>
      <c r="C13" s="254"/>
      <c r="D13" s="89"/>
      <c r="E13" s="254"/>
      <c r="F13" s="89"/>
      <c r="G13" s="254"/>
      <c r="H13" s="89"/>
      <c r="I13" s="254"/>
      <c r="J13" s="24" t="str">
        <f>IF(SUM(C13:I13)&lt;&gt;0,SUM(C13:I13),"")</f>
        <v/>
      </c>
      <c r="K13" s="260"/>
    </row>
    <row r="14" spans="1:11" ht="14.25" customHeight="1" x14ac:dyDescent="0.2">
      <c r="A14" s="354" t="s">
        <v>12</v>
      </c>
      <c r="B14" s="17" t="s">
        <v>13</v>
      </c>
      <c r="C14" s="254"/>
      <c r="D14" s="89"/>
      <c r="E14" s="254"/>
      <c r="F14" s="89"/>
      <c r="G14" s="254"/>
      <c r="H14" s="89"/>
      <c r="I14" s="254"/>
      <c r="J14" s="24" t="str">
        <f>IF(SUM(C14:I14)&lt;&gt;0,SUM(C14:I14),"")</f>
        <v/>
      </c>
      <c r="K14" s="260"/>
    </row>
    <row r="15" spans="1:11" x14ac:dyDescent="0.2">
      <c r="A15" s="355"/>
      <c r="B15" s="17" t="s">
        <v>111</v>
      </c>
      <c r="C15" s="254"/>
      <c r="D15" s="89"/>
      <c r="E15" s="254"/>
      <c r="F15" s="89"/>
      <c r="G15" s="254"/>
      <c r="H15" s="89"/>
      <c r="I15" s="254"/>
      <c r="J15" s="24" t="str">
        <f t="shared" ref="J15:J23" si="0">IF(SUM(C15:I15)&lt;&gt;0,SUM(C15:I15),"")</f>
        <v/>
      </c>
      <c r="K15" s="260"/>
    </row>
    <row r="16" spans="1:11" x14ac:dyDescent="0.2">
      <c r="A16" s="355"/>
      <c r="B16" s="48" t="s">
        <v>64</v>
      </c>
      <c r="C16" s="255"/>
      <c r="D16" s="90"/>
      <c r="E16" s="255"/>
      <c r="F16" s="90"/>
      <c r="G16" s="255"/>
      <c r="H16" s="90"/>
      <c r="I16" s="255"/>
      <c r="J16" s="24" t="str">
        <f t="shared" si="0"/>
        <v/>
      </c>
      <c r="K16" s="261"/>
    </row>
    <row r="17" spans="1:12" ht="14.25" customHeight="1" x14ac:dyDescent="0.2">
      <c r="A17" s="356"/>
      <c r="B17" s="20" t="s">
        <v>15</v>
      </c>
      <c r="C17" s="255"/>
      <c r="D17" s="90"/>
      <c r="E17" s="255"/>
      <c r="F17" s="90"/>
      <c r="G17" s="255"/>
      <c r="H17" s="90"/>
      <c r="I17" s="255"/>
      <c r="J17" s="29" t="str">
        <f t="shared" si="0"/>
        <v/>
      </c>
      <c r="K17" s="261"/>
    </row>
    <row r="18" spans="1:12" x14ac:dyDescent="0.2">
      <c r="A18" s="287" t="s">
        <v>16</v>
      </c>
      <c r="B18" s="18" t="s">
        <v>193</v>
      </c>
      <c r="C18" s="256"/>
      <c r="D18" s="91"/>
      <c r="E18" s="256"/>
      <c r="F18" s="91"/>
      <c r="G18" s="256"/>
      <c r="H18" s="91"/>
      <c r="I18" s="256"/>
      <c r="J18" s="22" t="str">
        <f t="shared" si="0"/>
        <v/>
      </c>
      <c r="K18" s="262"/>
    </row>
    <row r="19" spans="1:12" x14ac:dyDescent="0.2">
      <c r="A19" s="293" t="s">
        <v>17</v>
      </c>
      <c r="B19" s="19" t="s">
        <v>61</v>
      </c>
      <c r="C19" s="253"/>
      <c r="D19" s="88"/>
      <c r="E19" s="253"/>
      <c r="F19" s="88"/>
      <c r="G19" s="253"/>
      <c r="H19" s="88"/>
      <c r="I19" s="253"/>
      <c r="J19" s="25" t="str">
        <f t="shared" si="0"/>
        <v/>
      </c>
      <c r="K19" s="259"/>
    </row>
    <row r="20" spans="1:12" x14ac:dyDescent="0.2">
      <c r="A20" s="288"/>
      <c r="B20" s="20" t="s">
        <v>15</v>
      </c>
      <c r="C20" s="257"/>
      <c r="D20" s="92"/>
      <c r="E20" s="257"/>
      <c r="F20" s="92"/>
      <c r="G20" s="257"/>
      <c r="H20" s="92"/>
      <c r="I20" s="257"/>
      <c r="J20" s="23" t="str">
        <f t="shared" si="0"/>
        <v/>
      </c>
      <c r="K20" s="263"/>
    </row>
    <row r="21" spans="1:12" x14ac:dyDescent="0.2">
      <c r="A21" s="294" t="s">
        <v>18</v>
      </c>
      <c r="B21" s="19" t="s">
        <v>19</v>
      </c>
      <c r="C21" s="253"/>
      <c r="D21" s="88"/>
      <c r="E21" s="253"/>
      <c r="F21" s="88"/>
      <c r="G21" s="253"/>
      <c r="H21" s="88"/>
      <c r="I21" s="253"/>
      <c r="J21" s="25" t="str">
        <f t="shared" si="0"/>
        <v/>
      </c>
      <c r="K21" s="259"/>
    </row>
    <row r="22" spans="1:12" x14ac:dyDescent="0.2">
      <c r="A22" s="289"/>
      <c r="B22" s="21" t="s">
        <v>20</v>
      </c>
      <c r="C22" s="254"/>
      <c r="D22" s="89"/>
      <c r="E22" s="254"/>
      <c r="F22" s="89"/>
      <c r="G22" s="254"/>
      <c r="H22" s="89"/>
      <c r="I22" s="254"/>
      <c r="J22" s="24" t="str">
        <f t="shared" si="0"/>
        <v/>
      </c>
      <c r="K22" s="260"/>
      <c r="L22" s="67"/>
    </row>
    <row r="23" spans="1:12" ht="15" thickBot="1" x14ac:dyDescent="0.25">
      <c r="A23" s="289"/>
      <c r="B23" s="39" t="s">
        <v>21</v>
      </c>
      <c r="C23" s="258"/>
      <c r="D23" s="93"/>
      <c r="E23" s="258"/>
      <c r="F23" s="93"/>
      <c r="G23" s="258"/>
      <c r="H23" s="93"/>
      <c r="I23" s="258"/>
      <c r="J23" s="29" t="str">
        <f t="shared" si="0"/>
        <v/>
      </c>
      <c r="K23" s="264"/>
      <c r="L23" s="67"/>
    </row>
    <row r="24" spans="1:12" ht="15.75" customHeight="1" thickTop="1" x14ac:dyDescent="0.2">
      <c r="A24" s="102"/>
      <c r="B24" s="103"/>
      <c r="C24" s="108"/>
      <c r="D24" s="108"/>
      <c r="E24" s="108"/>
      <c r="F24" s="108"/>
      <c r="G24" s="108"/>
      <c r="H24" s="108"/>
      <c r="I24" s="106" t="s">
        <v>78</v>
      </c>
      <c r="J24" s="104">
        <f>SUM(J12:J23)</f>
        <v>0</v>
      </c>
      <c r="K24" s="240"/>
      <c r="L24" s="67"/>
    </row>
    <row r="25" spans="1:12" ht="15" x14ac:dyDescent="0.25">
      <c r="A25" s="332" t="s">
        <v>23</v>
      </c>
      <c r="B25" s="333"/>
      <c r="C25" s="333"/>
      <c r="D25" s="333"/>
      <c r="E25" s="333"/>
      <c r="F25" s="333"/>
      <c r="G25" s="333"/>
      <c r="H25" s="333"/>
      <c r="I25" s="333"/>
      <c r="J25" s="333"/>
      <c r="K25" s="64"/>
    </row>
    <row r="26" spans="1:12" x14ac:dyDescent="0.2">
      <c r="A26" s="42" t="s">
        <v>62</v>
      </c>
      <c r="B26" s="357"/>
      <c r="C26" s="357"/>
      <c r="D26" s="357"/>
      <c r="E26" s="357"/>
      <c r="F26" s="357"/>
      <c r="G26" s="357"/>
      <c r="H26" s="357"/>
      <c r="I26" s="357"/>
      <c r="J26" s="357"/>
      <c r="K26" s="358"/>
    </row>
    <row r="27" spans="1:12" ht="14.25" customHeight="1" x14ac:dyDescent="0.2">
      <c r="A27" s="329" t="s">
        <v>24</v>
      </c>
      <c r="B27" s="330"/>
      <c r="C27" s="57"/>
      <c r="D27" s="57"/>
      <c r="E27" s="57"/>
      <c r="F27" s="57"/>
      <c r="G27" s="57"/>
      <c r="H27" s="57"/>
      <c r="I27" s="57"/>
      <c r="J27" s="41" t="s">
        <v>8</v>
      </c>
      <c r="K27" s="71" t="s">
        <v>9</v>
      </c>
    </row>
    <row r="28" spans="1:12" x14ac:dyDescent="0.2">
      <c r="A28" s="265"/>
      <c r="B28" s="40"/>
      <c r="C28" s="268"/>
      <c r="D28" s="94"/>
      <c r="E28" s="268"/>
      <c r="F28" s="94"/>
      <c r="G28" s="268"/>
      <c r="H28" s="94"/>
      <c r="I28" s="268"/>
      <c r="J28" s="38" t="str">
        <f>IF(SUM(C28:I28)&lt;&gt;0,SUM(C28:I28),"")</f>
        <v/>
      </c>
      <c r="K28" s="68"/>
    </row>
    <row r="29" spans="1:12" ht="14.25" customHeight="1" x14ac:dyDescent="0.2">
      <c r="A29" s="266"/>
      <c r="B29" s="8"/>
      <c r="C29" s="254"/>
      <c r="D29" s="89"/>
      <c r="E29" s="254"/>
      <c r="F29" s="89"/>
      <c r="G29" s="254"/>
      <c r="H29" s="89"/>
      <c r="I29" s="254"/>
      <c r="J29" s="7" t="str">
        <f>IF(SUM(C29:I29)&lt;&gt;0,SUM(C29:I29),"")</f>
        <v/>
      </c>
      <c r="K29" s="69"/>
    </row>
    <row r="30" spans="1:12" x14ac:dyDescent="0.2">
      <c r="A30" s="266"/>
      <c r="B30" s="9"/>
      <c r="C30" s="254"/>
      <c r="D30" s="89"/>
      <c r="E30" s="254"/>
      <c r="F30" s="89"/>
      <c r="G30" s="254"/>
      <c r="H30" s="89"/>
      <c r="I30" s="254"/>
      <c r="J30" s="7" t="str">
        <f>IF(SUM(C30:I30)&lt;&gt;0,SUM(C30:I30),"")</f>
        <v/>
      </c>
      <c r="K30" s="69"/>
    </row>
    <row r="31" spans="1:12" ht="14.25" customHeight="1" thickBot="1" x14ac:dyDescent="0.25">
      <c r="A31" s="267"/>
      <c r="B31" s="10"/>
      <c r="C31" s="269"/>
      <c r="D31" s="95"/>
      <c r="E31" s="269"/>
      <c r="F31" s="95"/>
      <c r="G31" s="269"/>
      <c r="H31" s="95"/>
      <c r="I31" s="269"/>
      <c r="J31" s="7" t="str">
        <f>IF(SUM(C31:I31)&lt;&gt;0,SUM(C31:I31),"")</f>
        <v/>
      </c>
      <c r="K31" s="70"/>
    </row>
    <row r="32" spans="1:12" ht="14.25" customHeight="1" thickTop="1" x14ac:dyDescent="0.2">
      <c r="A32" s="11"/>
      <c r="B32" s="109"/>
      <c r="C32" s="110"/>
      <c r="D32" s="110"/>
      <c r="E32" s="110"/>
      <c r="F32" s="110"/>
      <c r="G32" s="110"/>
      <c r="H32" s="110"/>
      <c r="I32" s="107" t="s">
        <v>78</v>
      </c>
      <c r="J32" s="104">
        <f>SUM(J28:J31)</f>
        <v>0</v>
      </c>
      <c r="K32" s="240"/>
    </row>
    <row r="33" spans="1:11" ht="15" x14ac:dyDescent="0.25">
      <c r="A33" s="367" t="s">
        <v>22</v>
      </c>
      <c r="B33" s="368"/>
      <c r="C33" s="368"/>
      <c r="D33" s="368"/>
      <c r="E33" s="368"/>
      <c r="F33" s="368"/>
      <c r="G33" s="368"/>
      <c r="H33" s="368"/>
      <c r="I33" s="368"/>
      <c r="J33" s="368"/>
      <c r="K33" s="96"/>
    </row>
    <row r="34" spans="1:11" ht="14.25" customHeight="1" x14ac:dyDescent="0.2">
      <c r="A34" s="105" t="s">
        <v>39</v>
      </c>
      <c r="B34" s="387" t="s">
        <v>83</v>
      </c>
      <c r="C34" s="387"/>
      <c r="D34" s="387"/>
      <c r="E34" s="363" t="s">
        <v>82</v>
      </c>
      <c r="F34" s="364"/>
      <c r="G34" s="364"/>
      <c r="H34" s="364"/>
      <c r="I34" s="365"/>
      <c r="J34" s="100" t="s">
        <v>8</v>
      </c>
      <c r="K34" s="66" t="s">
        <v>9</v>
      </c>
    </row>
    <row r="35" spans="1:11" ht="14.25" customHeight="1" x14ac:dyDescent="0.2">
      <c r="A35" s="117"/>
      <c r="B35" s="362"/>
      <c r="C35" s="362"/>
      <c r="D35" s="362"/>
      <c r="E35" s="359"/>
      <c r="F35" s="360"/>
      <c r="G35" s="360"/>
      <c r="H35" s="360"/>
      <c r="I35" s="361"/>
      <c r="J35" s="114"/>
      <c r="K35" s="97"/>
    </row>
    <row r="36" spans="1:11" ht="14.25" customHeight="1" x14ac:dyDescent="0.2">
      <c r="A36" s="118"/>
      <c r="B36" s="346"/>
      <c r="C36" s="346"/>
      <c r="D36" s="346"/>
      <c r="E36" s="369"/>
      <c r="F36" s="370"/>
      <c r="G36" s="370"/>
      <c r="H36" s="370"/>
      <c r="I36" s="371"/>
      <c r="J36" s="115"/>
      <c r="K36" s="98"/>
    </row>
    <row r="37" spans="1:11" ht="14.25" customHeight="1" x14ac:dyDescent="0.2">
      <c r="A37" s="118"/>
      <c r="B37" s="346"/>
      <c r="C37" s="346"/>
      <c r="D37" s="346"/>
      <c r="E37" s="369"/>
      <c r="F37" s="370"/>
      <c r="G37" s="370"/>
      <c r="H37" s="370"/>
      <c r="I37" s="371"/>
      <c r="J37" s="115"/>
      <c r="K37" s="99"/>
    </row>
    <row r="38" spans="1:11" ht="14.25" customHeight="1" thickBot="1" x14ac:dyDescent="0.25">
      <c r="A38" s="119"/>
      <c r="B38" s="388"/>
      <c r="C38" s="388"/>
      <c r="D38" s="388"/>
      <c r="E38" s="372"/>
      <c r="F38" s="373"/>
      <c r="G38" s="373"/>
      <c r="H38" s="373"/>
      <c r="I38" s="374"/>
      <c r="J38" s="116"/>
      <c r="K38" s="233"/>
    </row>
    <row r="39" spans="1:11" s="59" customFormat="1" ht="14.25" customHeight="1" thickTop="1" x14ac:dyDescent="0.2">
      <c r="A39" s="111"/>
      <c r="B39" s="112"/>
      <c r="C39" s="112"/>
      <c r="D39" s="112"/>
      <c r="E39" s="113"/>
      <c r="F39" s="113"/>
      <c r="G39" s="113"/>
      <c r="H39" s="113"/>
      <c r="I39" s="106" t="s">
        <v>78</v>
      </c>
      <c r="J39" s="104">
        <f>SUM(J35:J38)</f>
        <v>0</v>
      </c>
      <c r="K39" s="240"/>
    </row>
    <row r="40" spans="1:11" ht="14.25" customHeight="1" x14ac:dyDescent="0.2">
      <c r="A40" s="375" t="s">
        <v>25</v>
      </c>
      <c r="B40" s="376"/>
      <c r="C40" s="376"/>
      <c r="D40" s="376"/>
      <c r="E40" s="270"/>
      <c r="F40" s="271"/>
      <c r="G40" s="271"/>
      <c r="H40" s="271"/>
      <c r="I40" s="271"/>
      <c r="J40" s="271"/>
      <c r="K40" s="272"/>
    </row>
    <row r="41" spans="1:11" ht="5.25" customHeight="1" x14ac:dyDescent="0.2">
      <c r="A41" s="72"/>
      <c r="B41" s="73"/>
      <c r="C41" s="73"/>
      <c r="D41" s="73"/>
      <c r="E41" s="201"/>
      <c r="F41" s="74"/>
      <c r="G41" s="74"/>
      <c r="H41" s="74"/>
      <c r="I41" s="74"/>
      <c r="J41" s="74"/>
      <c r="K41" s="75"/>
    </row>
    <row r="42" spans="1:11" ht="15" customHeight="1" x14ac:dyDescent="0.2">
      <c r="A42" s="281" t="s">
        <v>27</v>
      </c>
      <c r="B42" s="45" t="s">
        <v>28</v>
      </c>
      <c r="C42" s="284" t="s">
        <v>144</v>
      </c>
      <c r="D42" s="236" t="s">
        <v>29</v>
      </c>
      <c r="E42" s="379" t="s">
        <v>26</v>
      </c>
      <c r="F42" s="380"/>
      <c r="G42" s="380"/>
      <c r="H42" s="380"/>
      <c r="I42" s="381"/>
      <c r="J42" s="273">
        <f>J24+J32+J39</f>
        <v>0</v>
      </c>
      <c r="K42" s="274"/>
    </row>
    <row r="43" spans="1:11" ht="14.25" customHeight="1" x14ac:dyDescent="0.2">
      <c r="A43" s="282"/>
      <c r="B43" s="86"/>
      <c r="C43" s="285"/>
      <c r="D43" s="235"/>
      <c r="E43" s="238"/>
      <c r="F43" s="59"/>
      <c r="G43" s="59"/>
      <c r="H43" s="59"/>
      <c r="I43" s="59"/>
      <c r="J43" s="85"/>
      <c r="K43" s="76"/>
    </row>
    <row r="44" spans="1:11" ht="14.25" customHeight="1" x14ac:dyDescent="0.2">
      <c r="A44" s="282"/>
      <c r="B44" s="86"/>
      <c r="C44" s="285"/>
      <c r="D44" s="235"/>
      <c r="E44" s="379" t="s">
        <v>30</v>
      </c>
      <c r="F44" s="380"/>
      <c r="G44" s="380"/>
      <c r="H44" s="380"/>
      <c r="I44" s="381"/>
      <c r="J44" s="275">
        <f>SUMIF(K12:K38, "*", J12:J38)</f>
        <v>0</v>
      </c>
      <c r="K44" s="276" t="s">
        <v>9</v>
      </c>
    </row>
    <row r="45" spans="1:11" ht="14.25" customHeight="1" x14ac:dyDescent="0.2">
      <c r="A45" s="282"/>
      <c r="B45" s="86"/>
      <c r="C45" s="285"/>
      <c r="D45" s="235"/>
      <c r="E45" s="382" t="s">
        <v>113</v>
      </c>
      <c r="F45" s="383"/>
      <c r="G45" s="383"/>
      <c r="H45" s="383"/>
      <c r="I45" s="383"/>
      <c r="J45" s="83"/>
      <c r="K45" s="77"/>
    </row>
    <row r="46" spans="1:11" ht="15" customHeight="1" x14ac:dyDescent="0.2">
      <c r="A46" s="283"/>
      <c r="B46" s="120"/>
      <c r="C46" s="286"/>
      <c r="D46" s="234"/>
      <c r="E46" s="384" t="s">
        <v>75</v>
      </c>
      <c r="F46" s="385"/>
      <c r="G46" s="385"/>
      <c r="H46" s="385"/>
      <c r="I46" s="386"/>
      <c r="J46" s="277">
        <f>J42-J44</f>
        <v>0</v>
      </c>
      <c r="K46" s="278"/>
    </row>
    <row r="47" spans="1:11" ht="6" customHeight="1" x14ac:dyDescent="0.2">
      <c r="A47" s="377"/>
      <c r="B47" s="378"/>
      <c r="C47" s="378"/>
      <c r="D47" s="378"/>
      <c r="E47" s="239"/>
      <c r="F47" s="78"/>
      <c r="G47" s="78"/>
      <c r="H47" s="78"/>
      <c r="I47" s="78"/>
      <c r="J47" s="85"/>
      <c r="K47" s="76"/>
    </row>
    <row r="48" spans="1:11" s="59" customFormat="1" ht="12" customHeight="1" x14ac:dyDescent="0.2">
      <c r="A48" s="379" t="s">
        <v>32</v>
      </c>
      <c r="B48" s="380"/>
      <c r="C48" s="380"/>
      <c r="D48" s="380"/>
      <c r="E48" s="239"/>
      <c r="F48" s="78"/>
      <c r="G48" s="78"/>
      <c r="H48" s="78"/>
      <c r="I48" s="78"/>
      <c r="J48" s="85"/>
      <c r="K48" s="76"/>
    </row>
    <row r="49" spans="1:11" ht="14.25" customHeight="1" x14ac:dyDescent="0.2">
      <c r="A49" s="347"/>
      <c r="B49" s="348"/>
      <c r="C49" s="348"/>
      <c r="D49" s="349"/>
      <c r="E49" s="384" t="s">
        <v>33</v>
      </c>
      <c r="F49" s="385"/>
      <c r="G49" s="385"/>
      <c r="H49" s="385"/>
      <c r="I49" s="386"/>
      <c r="J49" s="279"/>
      <c r="K49" s="280"/>
    </row>
    <row r="50" spans="1:11" ht="14.25" customHeight="1" x14ac:dyDescent="0.25">
      <c r="A50" s="350"/>
      <c r="B50" s="348"/>
      <c r="C50" s="348"/>
      <c r="D50" s="349"/>
      <c r="E50" s="210"/>
      <c r="F50" s="79"/>
      <c r="G50" s="79"/>
      <c r="H50" s="79"/>
      <c r="I50" s="79"/>
      <c r="J50" s="83"/>
      <c r="K50" s="76"/>
    </row>
    <row r="51" spans="1:11" x14ac:dyDescent="0.2">
      <c r="A51" s="350"/>
      <c r="B51" s="348"/>
      <c r="C51" s="348"/>
      <c r="D51" s="349"/>
      <c r="E51" s="223" t="s">
        <v>112</v>
      </c>
      <c r="F51" s="232" t="s">
        <v>114</v>
      </c>
      <c r="G51" s="232"/>
      <c r="H51" s="232"/>
      <c r="I51" s="43"/>
      <c r="J51" s="277">
        <f>IF(J49&lt;J46, J46-J49, 0)</f>
        <v>0</v>
      </c>
      <c r="K51" s="278"/>
    </row>
    <row r="52" spans="1:11" x14ac:dyDescent="0.2">
      <c r="A52" s="350"/>
      <c r="B52" s="348"/>
      <c r="C52" s="348"/>
      <c r="D52" s="349"/>
      <c r="E52" s="210"/>
      <c r="F52" s="46"/>
      <c r="G52" s="46"/>
      <c r="H52" s="46"/>
      <c r="I52" s="44" t="s">
        <v>34</v>
      </c>
      <c r="J52" s="277">
        <f>IF(J49&gt;J46, J49-J46, 0)</f>
        <v>0</v>
      </c>
      <c r="K52" s="278"/>
    </row>
    <row r="53" spans="1:11" ht="5.25" customHeight="1" x14ac:dyDescent="0.2">
      <c r="A53" s="351"/>
      <c r="B53" s="352"/>
      <c r="C53" s="352"/>
      <c r="D53" s="353"/>
      <c r="E53" s="227"/>
      <c r="F53" s="80"/>
      <c r="G53" s="80"/>
      <c r="H53" s="80"/>
      <c r="I53" s="12"/>
      <c r="J53" s="81"/>
      <c r="K53" s="82"/>
    </row>
    <row r="54" spans="1:11" ht="23.25" customHeight="1" x14ac:dyDescent="0.2">
      <c r="A54" s="30" t="s">
        <v>35</v>
      </c>
      <c r="B54" s="366"/>
      <c r="C54" s="366"/>
      <c r="D54" s="126">
        <f ca="1">TODAY()</f>
        <v>46028</v>
      </c>
      <c r="E54" s="32" t="s">
        <v>36</v>
      </c>
      <c r="F54" s="32"/>
      <c r="G54" s="32"/>
      <c r="H54" s="31"/>
      <c r="I54" s="33" t="s">
        <v>2</v>
      </c>
      <c r="J54" s="31"/>
      <c r="K54" s="63"/>
    </row>
    <row r="55" spans="1:11" ht="23.25" customHeight="1" x14ac:dyDescent="0.2">
      <c r="A55" s="34" t="s">
        <v>37</v>
      </c>
      <c r="B55" s="35"/>
      <c r="C55" s="36"/>
      <c r="D55" s="37"/>
      <c r="E55" s="35"/>
      <c r="F55" s="35"/>
      <c r="G55" s="35"/>
      <c r="H55" s="35"/>
      <c r="I55" s="35"/>
      <c r="J55" s="35"/>
      <c r="K55" s="63"/>
    </row>
  </sheetData>
  <sheetProtection algorithmName="SHA-512" hashValue="MzCH33HBIQqKnZPOQc6eMXfucG3EqI4w6gzxlHoZfvSrPI/MzK5+bZBqJqawElGSWPpwzo0FAC6DPxrsVC76eQ==" saltValue="dxvsiTdQqhybSjnHLfCQ/w==" spinCount="100000" sheet="1"/>
  <mergeCells count="34">
    <mergeCell ref="B54:C54"/>
    <mergeCell ref="A33:J33"/>
    <mergeCell ref="E36:I36"/>
    <mergeCell ref="E38:I38"/>
    <mergeCell ref="A40:D40"/>
    <mergeCell ref="A47:D47"/>
    <mergeCell ref="A48:D48"/>
    <mergeCell ref="E42:I42"/>
    <mergeCell ref="E44:I44"/>
    <mergeCell ref="E45:I45"/>
    <mergeCell ref="E46:I46"/>
    <mergeCell ref="E49:I49"/>
    <mergeCell ref="B34:D34"/>
    <mergeCell ref="B38:D38"/>
    <mergeCell ref="B37:D37"/>
    <mergeCell ref="E37:I37"/>
    <mergeCell ref="B36:D36"/>
    <mergeCell ref="A49:D53"/>
    <mergeCell ref="A14:A17"/>
    <mergeCell ref="B26:K26"/>
    <mergeCell ref="E35:I35"/>
    <mergeCell ref="A25:J25"/>
    <mergeCell ref="B35:D35"/>
    <mergeCell ref="E34:I34"/>
    <mergeCell ref="A12:A13"/>
    <mergeCell ref="A27:B27"/>
    <mergeCell ref="I6:J6"/>
    <mergeCell ref="A7:J7"/>
    <mergeCell ref="A8:B8"/>
    <mergeCell ref="A10:B10"/>
    <mergeCell ref="A9:K9"/>
    <mergeCell ref="C8:K8"/>
    <mergeCell ref="I10:K10"/>
    <mergeCell ref="C10:E10"/>
  </mergeCells>
  <hyperlinks>
    <hyperlink ref="A21" r:id="rId1" location="AuthorizedTravel" xr:uid="{00000000-0004-0000-0000-000000000000}"/>
    <hyperlink ref="A18" r:id="rId2" xr:uid="{00000000-0004-0000-0000-000001000000}"/>
    <hyperlink ref="A19" r:id="rId3" location="AuthorizedTravel" xr:uid="{00000000-0004-0000-0000-000002000000}"/>
    <hyperlink ref="A12:A13" r:id="rId4" location="TravelArrangements" display="http://www.regent.edu/admin/busoff/aptravel.cfm - TravelArrangements" xr:uid="{00000000-0004-0000-0000-000003000000}"/>
    <hyperlink ref="E34:I34" r:id="rId5" location="Meals" display="Business Purpose" xr:uid="{00000000-0004-0000-0000-000004000000}"/>
    <hyperlink ref="A40:D40" r:id="rId6" display="EXPENSE DISTRIBUTION" xr:uid="{00000000-0004-0000-0000-000005000000}"/>
  </hyperlinks>
  <pageMargins left="0.35" right="0.2" top="0.25" bottom="0.25" header="0.3" footer="0.3"/>
  <pageSetup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G35"/>
  <sheetViews>
    <sheetView workbookViewId="0">
      <selection activeCell="G8" sqref="G8"/>
    </sheetView>
  </sheetViews>
  <sheetFormatPr defaultRowHeight="12.75" x14ac:dyDescent="0.2"/>
  <cols>
    <col min="1" max="1" width="9.85546875" style="122" bestFit="1" customWidth="1"/>
    <col min="2" max="2" width="30.7109375" style="14" customWidth="1"/>
    <col min="3" max="3" width="16" style="14" customWidth="1"/>
    <col min="4" max="5" width="25.7109375" style="14" customWidth="1"/>
    <col min="6" max="6" width="9.140625" style="125"/>
    <col min="7" max="7" width="10.140625" style="121" bestFit="1" customWidth="1"/>
    <col min="8" max="16384" width="9.140625" style="14"/>
  </cols>
  <sheetData>
    <row r="1" spans="1:7" ht="26.25" customHeight="1" x14ac:dyDescent="0.2">
      <c r="A1" s="389" t="s">
        <v>77</v>
      </c>
      <c r="B1" s="390"/>
      <c r="C1" s="390"/>
      <c r="D1" s="390"/>
      <c r="E1" s="390"/>
      <c r="F1" s="390"/>
      <c r="G1" s="391"/>
    </row>
    <row r="2" spans="1:7" ht="29.25" customHeight="1" x14ac:dyDescent="0.2">
      <c r="A2" s="392"/>
      <c r="B2" s="393"/>
      <c r="C2" s="393"/>
      <c r="D2" s="393"/>
      <c r="E2" s="393"/>
      <c r="F2" s="393"/>
      <c r="G2" s="394"/>
    </row>
    <row r="3" spans="1:7" ht="7.5" customHeight="1" x14ac:dyDescent="0.2">
      <c r="A3" s="406"/>
      <c r="B3" s="407"/>
      <c r="C3" s="407"/>
      <c r="D3" s="407"/>
      <c r="E3" s="407"/>
      <c r="F3" s="407"/>
      <c r="G3" s="408"/>
    </row>
    <row r="4" spans="1:7" ht="15" customHeight="1" x14ac:dyDescent="0.2">
      <c r="A4" s="399" t="s">
        <v>110</v>
      </c>
      <c r="B4" s="400"/>
      <c r="C4" s="400"/>
      <c r="D4" s="400"/>
      <c r="E4" s="400"/>
      <c r="F4" s="400"/>
      <c r="G4" s="401"/>
    </row>
    <row r="5" spans="1:7" ht="7.5" customHeight="1" x14ac:dyDescent="0.2">
      <c r="A5" s="290"/>
      <c r="B5" s="291"/>
      <c r="C5" s="291"/>
      <c r="D5" s="291"/>
      <c r="E5" s="291"/>
      <c r="F5" s="291"/>
      <c r="G5" s="292"/>
    </row>
    <row r="6" spans="1:7" ht="12.75" customHeight="1" x14ac:dyDescent="0.2">
      <c r="A6" s="405" t="s">
        <v>39</v>
      </c>
      <c r="B6" s="404" t="s">
        <v>40</v>
      </c>
      <c r="C6" s="404"/>
      <c r="D6" s="404" t="s">
        <v>145</v>
      </c>
      <c r="E6" s="404" t="s">
        <v>146</v>
      </c>
      <c r="F6" s="402" t="s">
        <v>88</v>
      </c>
      <c r="G6" s="403" t="s">
        <v>29</v>
      </c>
    </row>
    <row r="7" spans="1:7" ht="12.75" customHeight="1" x14ac:dyDescent="0.2">
      <c r="A7" s="405"/>
      <c r="B7" s="404"/>
      <c r="C7" s="404"/>
      <c r="D7" s="404"/>
      <c r="E7" s="404"/>
      <c r="F7" s="402"/>
      <c r="G7" s="403"/>
    </row>
    <row r="8" spans="1:7" x14ac:dyDescent="0.2">
      <c r="A8" s="138"/>
      <c r="B8" s="395"/>
      <c r="C8" s="396"/>
      <c r="D8" s="49"/>
      <c r="E8" s="49"/>
      <c r="F8" s="123"/>
      <c r="G8" s="325">
        <f>F8*0.725</f>
        <v>0</v>
      </c>
    </row>
    <row r="9" spans="1:7" x14ac:dyDescent="0.2">
      <c r="A9" s="139"/>
      <c r="B9" s="397"/>
      <c r="C9" s="398"/>
      <c r="D9" s="50"/>
      <c r="E9" s="50"/>
      <c r="F9" s="124"/>
      <c r="G9" s="325">
        <f t="shared" ref="G9:G31" si="0">F9*0.725</f>
        <v>0</v>
      </c>
    </row>
    <row r="10" spans="1:7" ht="15" customHeight="1" x14ac:dyDescent="0.2">
      <c r="A10" s="138"/>
      <c r="B10" s="395"/>
      <c r="C10" s="396"/>
      <c r="D10" s="49"/>
      <c r="E10" s="49"/>
      <c r="F10" s="123"/>
      <c r="G10" s="325">
        <f t="shared" si="0"/>
        <v>0</v>
      </c>
    </row>
    <row r="11" spans="1:7" x14ac:dyDescent="0.2">
      <c r="A11" s="139"/>
      <c r="B11" s="397"/>
      <c r="C11" s="398"/>
      <c r="D11" s="50"/>
      <c r="E11" s="50"/>
      <c r="F11" s="124"/>
      <c r="G11" s="325">
        <f t="shared" si="0"/>
        <v>0</v>
      </c>
    </row>
    <row r="12" spans="1:7" x14ac:dyDescent="0.2">
      <c r="A12" s="138"/>
      <c r="B12" s="395"/>
      <c r="C12" s="396"/>
      <c r="D12" s="49"/>
      <c r="E12" s="49"/>
      <c r="F12" s="123"/>
      <c r="G12" s="325">
        <f t="shared" si="0"/>
        <v>0</v>
      </c>
    </row>
    <row r="13" spans="1:7" x14ac:dyDescent="0.2">
      <c r="A13" s="139"/>
      <c r="B13" s="397"/>
      <c r="C13" s="398"/>
      <c r="D13" s="50"/>
      <c r="E13" s="50"/>
      <c r="F13" s="124"/>
      <c r="G13" s="325">
        <f t="shared" si="0"/>
        <v>0</v>
      </c>
    </row>
    <row r="14" spans="1:7" x14ac:dyDescent="0.2">
      <c r="A14" s="138"/>
      <c r="B14" s="395"/>
      <c r="C14" s="396"/>
      <c r="D14" s="49"/>
      <c r="E14" s="49"/>
      <c r="F14" s="123"/>
      <c r="G14" s="325">
        <f t="shared" si="0"/>
        <v>0</v>
      </c>
    </row>
    <row r="15" spans="1:7" x14ac:dyDescent="0.2">
      <c r="A15" s="139"/>
      <c r="B15" s="397"/>
      <c r="C15" s="398"/>
      <c r="D15" s="50"/>
      <c r="E15" s="50"/>
      <c r="F15" s="124"/>
      <c r="G15" s="325">
        <f t="shared" si="0"/>
        <v>0</v>
      </c>
    </row>
    <row r="16" spans="1:7" ht="15" customHeight="1" x14ac:dyDescent="0.2">
      <c r="A16" s="138"/>
      <c r="B16" s="395"/>
      <c r="C16" s="396"/>
      <c r="D16" s="49"/>
      <c r="E16" s="49"/>
      <c r="F16" s="123"/>
      <c r="G16" s="325">
        <f t="shared" si="0"/>
        <v>0</v>
      </c>
    </row>
    <row r="17" spans="1:7" ht="15" customHeight="1" x14ac:dyDescent="0.2">
      <c r="A17" s="139"/>
      <c r="B17" s="397"/>
      <c r="C17" s="398"/>
      <c r="D17" s="50"/>
      <c r="E17" s="50"/>
      <c r="F17" s="124"/>
      <c r="G17" s="325">
        <f t="shared" si="0"/>
        <v>0</v>
      </c>
    </row>
    <row r="18" spans="1:7" ht="15" customHeight="1" x14ac:dyDescent="0.2">
      <c r="A18" s="138"/>
      <c r="B18" s="395"/>
      <c r="C18" s="396"/>
      <c r="D18" s="49"/>
      <c r="E18" s="49"/>
      <c r="F18" s="123"/>
      <c r="G18" s="325">
        <f t="shared" si="0"/>
        <v>0</v>
      </c>
    </row>
    <row r="19" spans="1:7" ht="15" customHeight="1" x14ac:dyDescent="0.2">
      <c r="A19" s="139"/>
      <c r="B19" s="397"/>
      <c r="C19" s="398"/>
      <c r="D19" s="50"/>
      <c r="E19" s="50"/>
      <c r="F19" s="124"/>
      <c r="G19" s="325">
        <f t="shared" si="0"/>
        <v>0</v>
      </c>
    </row>
    <row r="20" spans="1:7" ht="15" customHeight="1" x14ac:dyDescent="0.2">
      <c r="A20" s="138"/>
      <c r="B20" s="395"/>
      <c r="C20" s="396"/>
      <c r="D20" s="49"/>
      <c r="E20" s="49"/>
      <c r="F20" s="123"/>
      <c r="G20" s="325">
        <f t="shared" si="0"/>
        <v>0</v>
      </c>
    </row>
    <row r="21" spans="1:7" ht="15" customHeight="1" x14ac:dyDescent="0.2">
      <c r="A21" s="139"/>
      <c r="B21" s="397"/>
      <c r="C21" s="398"/>
      <c r="D21" s="50"/>
      <c r="E21" s="50"/>
      <c r="F21" s="124"/>
      <c r="G21" s="325">
        <f t="shared" si="0"/>
        <v>0</v>
      </c>
    </row>
    <row r="22" spans="1:7" ht="15" customHeight="1" x14ac:dyDescent="0.2">
      <c r="A22" s="138"/>
      <c r="B22" s="395"/>
      <c r="C22" s="396"/>
      <c r="D22" s="49"/>
      <c r="E22" s="49"/>
      <c r="F22" s="123"/>
      <c r="G22" s="325">
        <f t="shared" si="0"/>
        <v>0</v>
      </c>
    </row>
    <row r="23" spans="1:7" ht="15" customHeight="1" x14ac:dyDescent="0.2">
      <c r="A23" s="139"/>
      <c r="B23" s="397"/>
      <c r="C23" s="398"/>
      <c r="D23" s="50"/>
      <c r="E23" s="50"/>
      <c r="F23" s="124"/>
      <c r="G23" s="325">
        <f t="shared" si="0"/>
        <v>0</v>
      </c>
    </row>
    <row r="24" spans="1:7" ht="15" customHeight="1" x14ac:dyDescent="0.2">
      <c r="A24" s="138"/>
      <c r="B24" s="395"/>
      <c r="C24" s="396"/>
      <c r="D24" s="49"/>
      <c r="E24" s="49"/>
      <c r="F24" s="123"/>
      <c r="G24" s="325">
        <f t="shared" si="0"/>
        <v>0</v>
      </c>
    </row>
    <row r="25" spans="1:7" ht="15" customHeight="1" x14ac:dyDescent="0.2">
      <c r="A25" s="139"/>
      <c r="B25" s="397"/>
      <c r="C25" s="398"/>
      <c r="D25" s="50"/>
      <c r="E25" s="50"/>
      <c r="F25" s="124"/>
      <c r="G25" s="325">
        <f t="shared" si="0"/>
        <v>0</v>
      </c>
    </row>
    <row r="26" spans="1:7" ht="15" customHeight="1" x14ac:dyDescent="0.2">
      <c r="A26" s="138"/>
      <c r="B26" s="395"/>
      <c r="C26" s="396"/>
      <c r="D26" s="49"/>
      <c r="E26" s="49"/>
      <c r="F26" s="123"/>
      <c r="G26" s="325">
        <f t="shared" si="0"/>
        <v>0</v>
      </c>
    </row>
    <row r="27" spans="1:7" ht="15" customHeight="1" x14ac:dyDescent="0.2">
      <c r="A27" s="139"/>
      <c r="B27" s="397"/>
      <c r="C27" s="398"/>
      <c r="D27" s="50"/>
      <c r="E27" s="50"/>
      <c r="F27" s="124"/>
      <c r="G27" s="325">
        <f t="shared" si="0"/>
        <v>0</v>
      </c>
    </row>
    <row r="28" spans="1:7" ht="15" customHeight="1" x14ac:dyDescent="0.2">
      <c r="A28" s="138"/>
      <c r="B28" s="395"/>
      <c r="C28" s="396"/>
      <c r="D28" s="49"/>
      <c r="E28" s="49"/>
      <c r="F28" s="123"/>
      <c r="G28" s="325">
        <f t="shared" si="0"/>
        <v>0</v>
      </c>
    </row>
    <row r="29" spans="1:7" ht="15" customHeight="1" x14ac:dyDescent="0.2">
      <c r="A29" s="139"/>
      <c r="B29" s="397"/>
      <c r="C29" s="398"/>
      <c r="D29" s="50"/>
      <c r="E29" s="50"/>
      <c r="F29" s="124"/>
      <c r="G29" s="325">
        <f t="shared" si="0"/>
        <v>0</v>
      </c>
    </row>
    <row r="30" spans="1:7" ht="15" customHeight="1" x14ac:dyDescent="0.2">
      <c r="A30" s="140"/>
      <c r="B30" s="410"/>
      <c r="C30" s="411"/>
      <c r="D30" s="87"/>
      <c r="E30" s="87"/>
      <c r="F30" s="123"/>
      <c r="G30" s="325">
        <f t="shared" si="0"/>
        <v>0</v>
      </c>
    </row>
    <row r="31" spans="1:7" ht="15" customHeight="1" thickBot="1" x14ac:dyDescent="0.25">
      <c r="A31" s="141"/>
      <c r="B31" s="412"/>
      <c r="C31" s="413"/>
      <c r="D31" s="131"/>
      <c r="E31" s="131"/>
      <c r="F31" s="132"/>
      <c r="G31" s="325">
        <f t="shared" si="0"/>
        <v>0</v>
      </c>
    </row>
    <row r="32" spans="1:7" ht="15" customHeight="1" thickBot="1" x14ac:dyDescent="0.25">
      <c r="A32" s="133"/>
      <c r="B32" s="134"/>
      <c r="C32" s="134"/>
      <c r="D32" s="135"/>
      <c r="E32" s="136" t="s">
        <v>108</v>
      </c>
      <c r="F32" s="137">
        <f>SUM(F8:F31)</f>
        <v>0</v>
      </c>
      <c r="G32" s="324">
        <f>SUM(G8:G31)</f>
        <v>0</v>
      </c>
    </row>
    <row r="33" spans="1:7" ht="15" customHeight="1" x14ac:dyDescent="0.2">
      <c r="A33" s="127"/>
      <c r="B33" s="128"/>
      <c r="C33" s="128"/>
      <c r="D33" s="128"/>
      <c r="E33" s="128"/>
      <c r="F33" s="129"/>
      <c r="G33" s="130"/>
    </row>
    <row r="34" spans="1:7" ht="15" customHeight="1" x14ac:dyDescent="0.2">
      <c r="A34" s="409"/>
      <c r="B34" s="409"/>
      <c r="C34" s="409"/>
      <c r="D34" s="409"/>
      <c r="E34" s="409"/>
      <c r="F34" s="409"/>
      <c r="G34" s="409"/>
    </row>
    <row r="35" spans="1:7" x14ac:dyDescent="0.2">
      <c r="A35" s="127"/>
      <c r="B35" s="128"/>
      <c r="C35" s="128"/>
      <c r="D35" s="128"/>
      <c r="E35" s="128"/>
      <c r="F35" s="129"/>
      <c r="G35" s="130"/>
    </row>
  </sheetData>
  <sheetProtection algorithmName="SHA-512" hashValue="+EWp7gpsuE5hGv0fdSQEkbe9NEM2ivCUdkqnxAkdB9SJ8ISgpQPyqdiJs1FSlmNfj2i+MP+3E3L8t0JTw8YasQ==" saltValue="jXe3oG0Qsu6HMPI+AOMfGg==" spinCount="100000" sheet="1" formatColumns="0" formatRows="0" insertRows="0"/>
  <mergeCells count="34">
    <mergeCell ref="A34:G34"/>
    <mergeCell ref="B29:C29"/>
    <mergeCell ref="B28:C28"/>
    <mergeCell ref="B27:C27"/>
    <mergeCell ref="B30:C30"/>
    <mergeCell ref="B31:C31"/>
    <mergeCell ref="A3:G3"/>
    <mergeCell ref="B16:C16"/>
    <mergeCell ref="B26:C26"/>
    <mergeCell ref="B21:C21"/>
    <mergeCell ref="B22:C22"/>
    <mergeCell ref="B24:C24"/>
    <mergeCell ref="B23:C23"/>
    <mergeCell ref="B25:C25"/>
    <mergeCell ref="B11:C11"/>
    <mergeCell ref="B20:C20"/>
    <mergeCell ref="B12:C12"/>
    <mergeCell ref="B13:C13"/>
    <mergeCell ref="A1:G2"/>
    <mergeCell ref="B14:C14"/>
    <mergeCell ref="B19:C19"/>
    <mergeCell ref="B17:C17"/>
    <mergeCell ref="B18:C18"/>
    <mergeCell ref="A4:G4"/>
    <mergeCell ref="F6:F7"/>
    <mergeCell ref="B9:C9"/>
    <mergeCell ref="G6:G7"/>
    <mergeCell ref="D6:D7"/>
    <mergeCell ref="E6:E7"/>
    <mergeCell ref="B6:C7"/>
    <mergeCell ref="B8:C8"/>
    <mergeCell ref="B15:C15"/>
    <mergeCell ref="B10:C10"/>
    <mergeCell ref="A6:A7"/>
  </mergeCells>
  <pageMargins left="0.45" right="0.45" top="0.75" bottom="0.75" header="0.3" footer="0.3"/>
  <pageSetup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79998168889431442"/>
  </sheetPr>
  <dimension ref="A1:G74"/>
  <sheetViews>
    <sheetView workbookViewId="0">
      <selection activeCell="E9" sqref="E9"/>
    </sheetView>
  </sheetViews>
  <sheetFormatPr defaultRowHeight="15" x14ac:dyDescent="0.25"/>
  <cols>
    <col min="1" max="1" width="10.7109375" style="320" customWidth="1"/>
    <col min="2" max="2" width="33.7109375" style="297" customWidth="1"/>
    <col min="3" max="3" width="15.42578125" style="321" bestFit="1" customWidth="1"/>
    <col min="4" max="4" width="36.42578125" style="297" bestFit="1" customWidth="1"/>
    <col min="5" max="5" width="9" style="322" customWidth="1"/>
    <col min="6" max="6" width="10.85546875" style="323" bestFit="1" customWidth="1"/>
    <col min="7" max="16384" width="9.140625" style="297"/>
  </cols>
  <sheetData>
    <row r="1" spans="1:7" x14ac:dyDescent="0.25">
      <c r="A1" s="416" t="s">
        <v>142</v>
      </c>
      <c r="B1" s="416"/>
      <c r="C1" s="416"/>
      <c r="D1" s="416"/>
      <c r="E1" s="416"/>
      <c r="F1" s="416"/>
    </row>
    <row r="2" spans="1:7" ht="3.75" customHeight="1" x14ac:dyDescent="0.25">
      <c r="A2" s="298"/>
      <c r="B2" s="298"/>
      <c r="C2" s="298"/>
      <c r="D2" s="298"/>
      <c r="E2" s="298"/>
      <c r="F2" s="298"/>
    </row>
    <row r="3" spans="1:7" ht="18.75" x14ac:dyDescent="0.3">
      <c r="A3" s="414" t="s">
        <v>133</v>
      </c>
      <c r="B3" s="414"/>
      <c r="C3" s="414"/>
      <c r="D3" s="414"/>
      <c r="E3" s="414"/>
      <c r="F3" s="414"/>
      <c r="G3" s="299"/>
    </row>
    <row r="4" spans="1:7" ht="3.75" customHeight="1" x14ac:dyDescent="0.25">
      <c r="A4" s="300"/>
      <c r="B4" s="301"/>
      <c r="C4" s="302"/>
      <c r="D4" s="301"/>
      <c r="E4" s="303"/>
      <c r="F4" s="304"/>
    </row>
    <row r="5" spans="1:7" ht="15" customHeight="1" x14ac:dyDescent="0.25">
      <c r="A5" s="415" t="s">
        <v>191</v>
      </c>
      <c r="B5" s="415"/>
      <c r="C5" s="415"/>
      <c r="D5" s="415"/>
      <c r="E5" s="415"/>
      <c r="F5" s="415"/>
      <c r="G5" s="305"/>
    </row>
    <row r="6" spans="1:7" ht="15" customHeight="1" x14ac:dyDescent="0.25">
      <c r="A6" s="415"/>
      <c r="B6" s="415"/>
      <c r="C6" s="415"/>
      <c r="D6" s="415"/>
      <c r="E6" s="415"/>
      <c r="F6" s="415"/>
      <c r="G6" s="305"/>
    </row>
    <row r="7" spans="1:7" ht="3.75" customHeight="1" x14ac:dyDescent="0.25">
      <c r="A7" s="300"/>
      <c r="B7" s="301"/>
      <c r="C7" s="302"/>
      <c r="D7" s="301"/>
      <c r="E7" s="303"/>
      <c r="F7" s="304"/>
    </row>
    <row r="8" spans="1:7" ht="15" customHeight="1" x14ac:dyDescent="0.25">
      <c r="A8" s="306" t="s">
        <v>39</v>
      </c>
      <c r="B8" s="307" t="s">
        <v>134</v>
      </c>
      <c r="C8" s="308" t="s">
        <v>135</v>
      </c>
      <c r="D8" s="307" t="s">
        <v>136</v>
      </c>
      <c r="E8" s="307" t="s">
        <v>137</v>
      </c>
      <c r="F8" s="309" t="s">
        <v>138</v>
      </c>
    </row>
    <row r="9" spans="1:7" ht="15" customHeight="1" x14ac:dyDescent="0.25">
      <c r="A9" s="310"/>
      <c r="B9" s="311"/>
      <c r="C9" s="312"/>
      <c r="D9" s="313" t="s">
        <v>139</v>
      </c>
      <c r="E9" s="314" t="str" cm="1">
        <f t="array" ref="E9">IF(D9="Name", " ",_FV( _xlfn.XLOOKUP(D9, Sheet3!A:A, Sheet3!B:B),"Price"))</f>
        <v xml:space="preserve"> </v>
      </c>
      <c r="F9" s="315" t="str">
        <f>IF(OR(C9=0,D9="Name")," ",C9*E9)</f>
        <v xml:space="preserve"> </v>
      </c>
    </row>
    <row r="10" spans="1:7" ht="15" customHeight="1" x14ac:dyDescent="0.25">
      <c r="A10" s="310"/>
      <c r="B10" s="311"/>
      <c r="C10" s="312"/>
      <c r="D10" s="313" t="s">
        <v>139</v>
      </c>
      <c r="E10" s="314" t="str" cm="1">
        <f t="array" ref="E10">IF(D10="Name", " ",_FV( _xlfn.XLOOKUP(D10, Sheet3!A:A, Sheet3!B:B),"Price"))</f>
        <v xml:space="preserve"> </v>
      </c>
      <c r="F10" s="315" t="str">
        <f t="shared" ref="F10:F34" si="0">IF(OR(C10=0,D10="Name")," ",C10*E10)</f>
        <v xml:space="preserve"> </v>
      </c>
    </row>
    <row r="11" spans="1:7" ht="15" customHeight="1" x14ac:dyDescent="0.25">
      <c r="A11" s="310"/>
      <c r="B11" s="311"/>
      <c r="C11" s="312"/>
      <c r="D11" s="313" t="s">
        <v>139</v>
      </c>
      <c r="E11" s="314" t="str" cm="1">
        <f t="array" ref="E11">IF(D11="Name", " ",_FV( _xlfn.XLOOKUP(D11, Sheet3!A:A, Sheet3!B:B),"Price"))</f>
        <v xml:space="preserve"> </v>
      </c>
      <c r="F11" s="315" t="str">
        <f t="shared" si="0"/>
        <v xml:space="preserve"> </v>
      </c>
    </row>
    <row r="12" spans="1:7" ht="15" customHeight="1" x14ac:dyDescent="0.25">
      <c r="A12" s="310"/>
      <c r="B12" s="311"/>
      <c r="C12" s="312"/>
      <c r="D12" s="313" t="s">
        <v>139</v>
      </c>
      <c r="E12" s="314" t="str" cm="1">
        <f t="array" ref="E12">IF(D12="Name", " ",_FV( _xlfn.XLOOKUP(D12, Sheet3!A:A, Sheet3!B:B),"Price"))</f>
        <v xml:space="preserve"> </v>
      </c>
      <c r="F12" s="315" t="str">
        <f t="shared" si="0"/>
        <v xml:space="preserve"> </v>
      </c>
    </row>
    <row r="13" spans="1:7" ht="15" customHeight="1" x14ac:dyDescent="0.25">
      <c r="A13" s="310"/>
      <c r="B13" s="311"/>
      <c r="C13" s="312"/>
      <c r="D13" s="313" t="s">
        <v>139</v>
      </c>
      <c r="E13" s="314" t="str" cm="1">
        <f t="array" ref="E13">IF(D13="Name", " ",_FV( _xlfn.XLOOKUP(D13, Sheet3!A:A, Sheet3!B:B),"Price"))</f>
        <v xml:space="preserve"> </v>
      </c>
      <c r="F13" s="315" t="str">
        <f t="shared" si="0"/>
        <v xml:space="preserve"> </v>
      </c>
    </row>
    <row r="14" spans="1:7" ht="15" customHeight="1" x14ac:dyDescent="0.25">
      <c r="A14" s="310"/>
      <c r="B14" s="311"/>
      <c r="C14" s="312"/>
      <c r="D14" s="313" t="s">
        <v>139</v>
      </c>
      <c r="E14" s="314" t="str" cm="1">
        <f t="array" ref="E14">IF(D14="Name", " ",_FV( _xlfn.XLOOKUP(D14, Sheet3!A:A, Sheet3!B:B),"Price"))</f>
        <v xml:space="preserve"> </v>
      </c>
      <c r="F14" s="315" t="str">
        <f t="shared" si="0"/>
        <v xml:space="preserve"> </v>
      </c>
    </row>
    <row r="15" spans="1:7" ht="15" customHeight="1" x14ac:dyDescent="0.25">
      <c r="A15" s="310"/>
      <c r="B15" s="311"/>
      <c r="C15" s="312"/>
      <c r="D15" s="313" t="s">
        <v>139</v>
      </c>
      <c r="E15" s="314" t="str" cm="1">
        <f t="array" ref="E15">IF(D15="Name", " ",_FV( _xlfn.XLOOKUP(D15, Sheet3!A:A, Sheet3!B:B),"Price"))</f>
        <v xml:space="preserve"> </v>
      </c>
      <c r="F15" s="315" t="str">
        <f t="shared" si="0"/>
        <v xml:space="preserve"> </v>
      </c>
    </row>
    <row r="16" spans="1:7" ht="15" customHeight="1" x14ac:dyDescent="0.25">
      <c r="A16" s="310"/>
      <c r="B16" s="311"/>
      <c r="C16" s="312"/>
      <c r="D16" s="313" t="s">
        <v>139</v>
      </c>
      <c r="E16" s="314" t="str" cm="1">
        <f t="array" ref="E16">IF(D16="Name", " ",_FV( _xlfn.XLOOKUP(D16, Sheet3!A:A, Sheet3!B:B),"Price"))</f>
        <v xml:space="preserve"> </v>
      </c>
      <c r="F16" s="315" t="str">
        <f t="shared" si="0"/>
        <v xml:space="preserve"> </v>
      </c>
    </row>
    <row r="17" spans="1:6" ht="15" customHeight="1" x14ac:dyDescent="0.25">
      <c r="A17" s="310"/>
      <c r="B17" s="311"/>
      <c r="C17" s="312"/>
      <c r="D17" s="313" t="s">
        <v>139</v>
      </c>
      <c r="E17" s="314" t="str" cm="1">
        <f t="array" ref="E17">IF(D17="Name", " ",_FV( _xlfn.XLOOKUP(D17, Sheet3!A:A, Sheet3!B:B),"Price"))</f>
        <v xml:space="preserve"> </v>
      </c>
      <c r="F17" s="315" t="str">
        <f t="shared" si="0"/>
        <v xml:space="preserve"> </v>
      </c>
    </row>
    <row r="18" spans="1:6" ht="15" customHeight="1" x14ac:dyDescent="0.25">
      <c r="A18" s="310"/>
      <c r="B18" s="311"/>
      <c r="C18" s="312"/>
      <c r="D18" s="313" t="s">
        <v>139</v>
      </c>
      <c r="E18" s="314" t="str" cm="1">
        <f t="array" ref="E18">IF(D18="Name", " ",_FV( _xlfn.XLOOKUP(D18, Sheet3!A:A, Sheet3!B:B),"Price"))</f>
        <v xml:space="preserve"> </v>
      </c>
      <c r="F18" s="315" t="str">
        <f t="shared" si="0"/>
        <v xml:space="preserve"> </v>
      </c>
    </row>
    <row r="19" spans="1:6" ht="15" customHeight="1" x14ac:dyDescent="0.25">
      <c r="A19" s="310"/>
      <c r="B19" s="311"/>
      <c r="C19" s="312"/>
      <c r="D19" s="313" t="s">
        <v>139</v>
      </c>
      <c r="E19" s="314" t="str" cm="1">
        <f t="array" ref="E19">IF(D19="Name", " ",_FV( _xlfn.XLOOKUP(D19, Sheet3!A:A, Sheet3!B:B),"Price"))</f>
        <v xml:space="preserve"> </v>
      </c>
      <c r="F19" s="315" t="str">
        <f t="shared" si="0"/>
        <v xml:space="preserve"> </v>
      </c>
    </row>
    <row r="20" spans="1:6" ht="15" customHeight="1" x14ac:dyDescent="0.25">
      <c r="A20" s="310"/>
      <c r="B20" s="311"/>
      <c r="C20" s="312"/>
      <c r="D20" s="313" t="s">
        <v>139</v>
      </c>
      <c r="E20" s="314" t="str" cm="1">
        <f t="array" ref="E20">IF(D20="Name", " ",_FV( _xlfn.XLOOKUP(D20, Sheet3!A:A, Sheet3!B:B),"Price"))</f>
        <v xml:space="preserve"> </v>
      </c>
      <c r="F20" s="315" t="str">
        <f t="shared" si="0"/>
        <v xml:space="preserve"> </v>
      </c>
    </row>
    <row r="21" spans="1:6" ht="15" customHeight="1" x14ac:dyDescent="0.25">
      <c r="A21" s="310"/>
      <c r="B21" s="311"/>
      <c r="C21" s="312"/>
      <c r="D21" s="313" t="s">
        <v>139</v>
      </c>
      <c r="E21" s="314" t="str" cm="1">
        <f t="array" ref="E21">IF(D21="Name", " ",_FV( _xlfn.XLOOKUP(D21, Sheet3!A:A, Sheet3!B:B),"Price"))</f>
        <v xml:space="preserve"> </v>
      </c>
      <c r="F21" s="315" t="str">
        <f t="shared" si="0"/>
        <v xml:space="preserve"> </v>
      </c>
    </row>
    <row r="22" spans="1:6" ht="15" customHeight="1" x14ac:dyDescent="0.25">
      <c r="A22" s="310"/>
      <c r="B22" s="311"/>
      <c r="C22" s="312"/>
      <c r="D22" s="313" t="s">
        <v>139</v>
      </c>
      <c r="E22" s="314" t="str" cm="1">
        <f t="array" ref="E22">IF(D22="Name", " ",_FV( _xlfn.XLOOKUP(D22, Sheet3!A:A, Sheet3!B:B),"Price"))</f>
        <v xml:space="preserve"> </v>
      </c>
      <c r="F22" s="315" t="str">
        <f t="shared" si="0"/>
        <v xml:space="preserve"> </v>
      </c>
    </row>
    <row r="23" spans="1:6" ht="15" customHeight="1" x14ac:dyDescent="0.25">
      <c r="A23" s="310"/>
      <c r="B23" s="311"/>
      <c r="C23" s="312"/>
      <c r="D23" s="313" t="s">
        <v>139</v>
      </c>
      <c r="E23" s="314" t="str" cm="1">
        <f t="array" ref="E23">IF(D23="Name", " ",_FV( _xlfn.XLOOKUP(D23, Sheet3!A:A, Sheet3!B:B),"Price"))</f>
        <v xml:space="preserve"> </v>
      </c>
      <c r="F23" s="315" t="str">
        <f t="shared" si="0"/>
        <v xml:space="preserve"> </v>
      </c>
    </row>
    <row r="24" spans="1:6" ht="15" customHeight="1" x14ac:dyDescent="0.25">
      <c r="A24" s="310"/>
      <c r="B24" s="311"/>
      <c r="C24" s="312"/>
      <c r="D24" s="313" t="s">
        <v>139</v>
      </c>
      <c r="E24" s="314" t="str" cm="1">
        <f t="array" ref="E24">IF(D24="Name", " ",_FV( _xlfn.XLOOKUP(D24, Sheet3!A:A, Sheet3!B:B),"Price"))</f>
        <v xml:space="preserve"> </v>
      </c>
      <c r="F24" s="315" t="str">
        <f t="shared" si="0"/>
        <v xml:space="preserve"> </v>
      </c>
    </row>
    <row r="25" spans="1:6" ht="15" customHeight="1" x14ac:dyDescent="0.25">
      <c r="A25" s="310"/>
      <c r="B25" s="311"/>
      <c r="C25" s="312"/>
      <c r="D25" s="313" t="s">
        <v>139</v>
      </c>
      <c r="E25" s="314" t="str" cm="1">
        <f t="array" ref="E25">IF(D25="Name", " ",_FV( _xlfn.XLOOKUP(D25, Sheet3!A:A, Sheet3!B:B),"Price"))</f>
        <v xml:space="preserve"> </v>
      </c>
      <c r="F25" s="315" t="str">
        <f t="shared" si="0"/>
        <v xml:space="preserve"> </v>
      </c>
    </row>
    <row r="26" spans="1:6" ht="15" customHeight="1" x14ac:dyDescent="0.25">
      <c r="A26" s="310"/>
      <c r="B26" s="311"/>
      <c r="C26" s="312"/>
      <c r="D26" s="313" t="s">
        <v>139</v>
      </c>
      <c r="E26" s="314" t="str" cm="1">
        <f t="array" ref="E26">IF(D26="Name", " ",_FV( _xlfn.XLOOKUP(D26, Sheet3!A:A, Sheet3!B:B),"Price"))</f>
        <v xml:space="preserve"> </v>
      </c>
      <c r="F26" s="315" t="str">
        <f t="shared" si="0"/>
        <v xml:space="preserve"> </v>
      </c>
    </row>
    <row r="27" spans="1:6" ht="15" customHeight="1" x14ac:dyDescent="0.25">
      <c r="A27" s="310"/>
      <c r="B27" s="311"/>
      <c r="C27" s="312"/>
      <c r="D27" s="313" t="s">
        <v>139</v>
      </c>
      <c r="E27" s="314" t="str" cm="1">
        <f t="array" ref="E27">IF(D27="Name", " ",_FV( _xlfn.XLOOKUP(D27, Sheet3!A:A, Sheet3!B:B),"Price"))</f>
        <v xml:space="preserve"> </v>
      </c>
      <c r="F27" s="315" t="str">
        <f t="shared" si="0"/>
        <v xml:space="preserve"> </v>
      </c>
    </row>
    <row r="28" spans="1:6" ht="15" customHeight="1" x14ac:dyDescent="0.25">
      <c r="A28" s="310"/>
      <c r="B28" s="311"/>
      <c r="C28" s="312"/>
      <c r="D28" s="313" t="s">
        <v>139</v>
      </c>
      <c r="E28" s="314" t="str" cm="1">
        <f t="array" ref="E28">IF(D28="Name", " ",_FV( _xlfn.XLOOKUP(D28, Sheet3!A:A, Sheet3!B:B),"Price"))</f>
        <v xml:space="preserve"> </v>
      </c>
      <c r="F28" s="315" t="str">
        <f t="shared" si="0"/>
        <v xml:space="preserve"> </v>
      </c>
    </row>
    <row r="29" spans="1:6" ht="15" customHeight="1" x14ac:dyDescent="0.25">
      <c r="A29" s="310"/>
      <c r="B29" s="311"/>
      <c r="C29" s="312"/>
      <c r="D29" s="313" t="s">
        <v>139</v>
      </c>
      <c r="E29" s="314" t="str" cm="1">
        <f t="array" ref="E29">IF(D29="Name", " ",_FV( _xlfn.XLOOKUP(D29, Sheet3!A:A, Sheet3!B:B),"Price"))</f>
        <v xml:space="preserve"> </v>
      </c>
      <c r="F29" s="315" t="str">
        <f t="shared" si="0"/>
        <v xml:space="preserve"> </v>
      </c>
    </row>
    <row r="30" spans="1:6" ht="15" customHeight="1" x14ac:dyDescent="0.25">
      <c r="A30" s="310"/>
      <c r="B30" s="311"/>
      <c r="C30" s="312"/>
      <c r="D30" s="313" t="s">
        <v>139</v>
      </c>
      <c r="E30" s="314" t="str" cm="1">
        <f t="array" ref="E30">IF(D30="Name", " ",_FV( _xlfn.XLOOKUP(D30, Sheet3!A:A, Sheet3!B:B),"Price"))</f>
        <v xml:space="preserve"> </v>
      </c>
      <c r="F30" s="315" t="str">
        <f t="shared" si="0"/>
        <v xml:space="preserve"> </v>
      </c>
    </row>
    <row r="31" spans="1:6" ht="15" customHeight="1" x14ac:dyDescent="0.25">
      <c r="A31" s="310"/>
      <c r="B31" s="311"/>
      <c r="C31" s="312"/>
      <c r="D31" s="313" t="s">
        <v>139</v>
      </c>
      <c r="E31" s="314" t="str" cm="1">
        <f t="array" ref="E31">IF(D31="Name", " ",_FV( _xlfn.XLOOKUP(D31, Sheet3!A:A, Sheet3!B:B),"Price"))</f>
        <v xml:space="preserve"> </v>
      </c>
      <c r="F31" s="315" t="str">
        <f t="shared" si="0"/>
        <v xml:space="preserve"> </v>
      </c>
    </row>
    <row r="32" spans="1:6" ht="15" customHeight="1" x14ac:dyDescent="0.25">
      <c r="A32" s="310"/>
      <c r="B32" s="311"/>
      <c r="C32" s="312"/>
      <c r="D32" s="313" t="s">
        <v>139</v>
      </c>
      <c r="E32" s="314" t="str" cm="1">
        <f t="array" ref="E32">IF(D32="Name", " ",_FV( _xlfn.XLOOKUP(D32, Sheet3!A:A, Sheet3!B:B),"Price"))</f>
        <v xml:space="preserve"> </v>
      </c>
      <c r="F32" s="315" t="str">
        <f t="shared" si="0"/>
        <v xml:space="preserve"> </v>
      </c>
    </row>
    <row r="33" spans="1:7" ht="15" customHeight="1" x14ac:dyDescent="0.25">
      <c r="A33" s="310"/>
      <c r="B33" s="311"/>
      <c r="C33" s="312"/>
      <c r="D33" s="313" t="s">
        <v>139</v>
      </c>
      <c r="E33" s="314" t="str" cm="1">
        <f t="array" ref="E33">IF(D33="Name", " ",_FV( _xlfn.XLOOKUP(D33, Sheet3!A:A, Sheet3!B:B),"Price"))</f>
        <v xml:space="preserve"> </v>
      </c>
      <c r="F33" s="315" t="str">
        <f t="shared" si="0"/>
        <v xml:space="preserve"> </v>
      </c>
    </row>
    <row r="34" spans="1:7" ht="15" customHeight="1" x14ac:dyDescent="0.25">
      <c r="A34" s="310"/>
      <c r="B34" s="311"/>
      <c r="C34" s="312"/>
      <c r="D34" s="313" t="s">
        <v>139</v>
      </c>
      <c r="E34" s="314" t="str" cm="1">
        <f t="array" ref="E34">IF(D34="Name", " ",_FV( _xlfn.XLOOKUP(D34, Sheet3!A:A, Sheet3!B:B),"Price"))</f>
        <v xml:space="preserve"> </v>
      </c>
      <c r="F34" s="315" t="str">
        <f t="shared" si="0"/>
        <v xml:space="preserve"> </v>
      </c>
    </row>
    <row r="35" spans="1:7" ht="7.5" customHeight="1" x14ac:dyDescent="0.25">
      <c r="A35" s="300"/>
      <c r="B35" s="301"/>
      <c r="C35" s="302"/>
      <c r="D35" s="301"/>
      <c r="E35" s="303"/>
      <c r="F35" s="304"/>
    </row>
    <row r="36" spans="1:7" ht="15" customHeight="1" thickBot="1" x14ac:dyDescent="0.3">
      <c r="A36" s="300"/>
      <c r="B36" s="316" t="s">
        <v>108</v>
      </c>
      <c r="C36" s="317">
        <f>SUM(C9:C34)</f>
        <v>0</v>
      </c>
      <c r="D36" s="316"/>
      <c r="E36" s="303"/>
      <c r="F36" s="318">
        <f>SUM(F9:F34)</f>
        <v>0</v>
      </c>
    </row>
    <row r="37" spans="1:7" ht="7.5" customHeight="1" thickTop="1" x14ac:dyDescent="0.25">
      <c r="A37" s="300"/>
      <c r="B37" s="316"/>
      <c r="C37" s="302"/>
      <c r="D37" s="316"/>
      <c r="E37" s="303"/>
      <c r="F37" s="304"/>
    </row>
    <row r="38" spans="1:7" x14ac:dyDescent="0.25">
      <c r="A38" s="416" t="s">
        <v>142</v>
      </c>
      <c r="B38" s="416"/>
      <c r="C38" s="416"/>
      <c r="D38" s="416"/>
      <c r="E38" s="416"/>
      <c r="F38" s="416"/>
    </row>
    <row r="39" spans="1:7" ht="18.75" x14ac:dyDescent="0.3">
      <c r="A39" s="414" t="s">
        <v>140</v>
      </c>
      <c r="B39" s="414"/>
      <c r="C39" s="414"/>
      <c r="D39" s="414"/>
      <c r="E39" s="414"/>
      <c r="F39" s="414"/>
      <c r="G39" s="299"/>
    </row>
    <row r="40" spans="1:7" ht="3.75" customHeight="1" x14ac:dyDescent="0.25">
      <c r="A40" s="300"/>
      <c r="B40" s="301"/>
      <c r="C40" s="302"/>
      <c r="D40" s="301"/>
      <c r="E40" s="303"/>
      <c r="F40" s="304"/>
    </row>
    <row r="41" spans="1:7" ht="15" customHeight="1" x14ac:dyDescent="0.25">
      <c r="A41" s="415" t="s">
        <v>192</v>
      </c>
      <c r="B41" s="415"/>
      <c r="C41" s="415"/>
      <c r="D41" s="415"/>
      <c r="E41" s="415"/>
      <c r="F41" s="415"/>
      <c r="G41" s="305"/>
    </row>
    <row r="42" spans="1:7" ht="15" customHeight="1" x14ac:dyDescent="0.25">
      <c r="A42" s="415"/>
      <c r="B42" s="415"/>
      <c r="C42" s="415"/>
      <c r="D42" s="415"/>
      <c r="E42" s="415"/>
      <c r="F42" s="415"/>
      <c r="G42" s="305"/>
    </row>
    <row r="43" spans="1:7" ht="3.75" customHeight="1" x14ac:dyDescent="0.25">
      <c r="A43" s="300"/>
      <c r="B43" s="301"/>
      <c r="C43" s="302"/>
      <c r="D43" s="301"/>
      <c r="E43" s="303"/>
      <c r="F43" s="304"/>
    </row>
    <row r="44" spans="1:7" ht="15" customHeight="1" x14ac:dyDescent="0.25">
      <c r="A44" s="306" t="s">
        <v>39</v>
      </c>
      <c r="B44" s="307" t="s">
        <v>134</v>
      </c>
      <c r="C44" s="308" t="s">
        <v>135</v>
      </c>
      <c r="D44" s="307" t="s">
        <v>141</v>
      </c>
      <c r="E44" s="307" t="s">
        <v>137</v>
      </c>
      <c r="F44" s="309" t="s">
        <v>138</v>
      </c>
    </row>
    <row r="45" spans="1:7" ht="15" customHeight="1" x14ac:dyDescent="0.25">
      <c r="A45" s="310"/>
      <c r="B45" s="319"/>
      <c r="C45" s="312"/>
      <c r="D45" s="313"/>
      <c r="E45" s="313"/>
      <c r="F45" s="315" t="str">
        <f>IF(OR(C45=0, D45=0), " ", C45*E45)</f>
        <v xml:space="preserve"> </v>
      </c>
    </row>
    <row r="46" spans="1:7" ht="15" customHeight="1" x14ac:dyDescent="0.25">
      <c r="A46" s="310"/>
      <c r="B46" s="319"/>
      <c r="C46" s="312"/>
      <c r="D46" s="313"/>
      <c r="E46" s="313"/>
      <c r="F46" s="315" t="str">
        <f t="shared" ref="F46:F71" si="1">IF(OR(C46=0, D46=0), " ", C46*E46)</f>
        <v xml:space="preserve"> </v>
      </c>
    </row>
    <row r="47" spans="1:7" ht="15" customHeight="1" x14ac:dyDescent="0.25">
      <c r="A47" s="310"/>
      <c r="B47" s="319"/>
      <c r="C47" s="312"/>
      <c r="D47" s="313"/>
      <c r="E47" s="313"/>
      <c r="F47" s="315" t="str">
        <f t="shared" si="1"/>
        <v xml:space="preserve"> </v>
      </c>
    </row>
    <row r="48" spans="1:7" ht="15" customHeight="1" x14ac:dyDescent="0.25">
      <c r="A48" s="310"/>
      <c r="B48" s="319"/>
      <c r="C48" s="312"/>
      <c r="D48" s="313"/>
      <c r="E48" s="313"/>
      <c r="F48" s="315" t="str">
        <f t="shared" si="1"/>
        <v xml:space="preserve"> </v>
      </c>
    </row>
    <row r="49" spans="1:6" ht="15" customHeight="1" x14ac:dyDescent="0.25">
      <c r="A49" s="310"/>
      <c r="B49" s="319"/>
      <c r="C49" s="312"/>
      <c r="D49" s="313"/>
      <c r="E49" s="313"/>
      <c r="F49" s="315" t="str">
        <f t="shared" si="1"/>
        <v xml:space="preserve"> </v>
      </c>
    </row>
    <row r="50" spans="1:6" ht="15" customHeight="1" x14ac:dyDescent="0.25">
      <c r="A50" s="310"/>
      <c r="B50" s="319"/>
      <c r="C50" s="312"/>
      <c r="D50" s="313"/>
      <c r="E50" s="313"/>
      <c r="F50" s="315" t="str">
        <f t="shared" si="1"/>
        <v xml:space="preserve"> </v>
      </c>
    </row>
    <row r="51" spans="1:6" ht="15" customHeight="1" x14ac:dyDescent="0.25">
      <c r="A51" s="310"/>
      <c r="B51" s="319"/>
      <c r="C51" s="312"/>
      <c r="D51" s="313"/>
      <c r="E51" s="313"/>
      <c r="F51" s="315" t="str">
        <f t="shared" si="1"/>
        <v xml:space="preserve"> </v>
      </c>
    </row>
    <row r="52" spans="1:6" ht="15" customHeight="1" x14ac:dyDescent="0.25">
      <c r="A52" s="310"/>
      <c r="B52" s="319"/>
      <c r="C52" s="312"/>
      <c r="D52" s="313"/>
      <c r="E52" s="313"/>
      <c r="F52" s="315" t="str">
        <f t="shared" si="1"/>
        <v xml:space="preserve"> </v>
      </c>
    </row>
    <row r="53" spans="1:6" ht="15" customHeight="1" x14ac:dyDescent="0.25">
      <c r="A53" s="310"/>
      <c r="B53" s="319"/>
      <c r="C53" s="312"/>
      <c r="D53" s="313"/>
      <c r="E53" s="313"/>
      <c r="F53" s="315" t="str">
        <f t="shared" si="1"/>
        <v xml:space="preserve"> </v>
      </c>
    </row>
    <row r="54" spans="1:6" ht="15" customHeight="1" x14ac:dyDescent="0.25">
      <c r="A54" s="310"/>
      <c r="B54" s="319"/>
      <c r="C54" s="312"/>
      <c r="D54" s="313"/>
      <c r="E54" s="313"/>
      <c r="F54" s="315" t="str">
        <f t="shared" si="1"/>
        <v xml:space="preserve"> </v>
      </c>
    </row>
    <row r="55" spans="1:6" ht="15" customHeight="1" x14ac:dyDescent="0.25">
      <c r="A55" s="310"/>
      <c r="B55" s="319"/>
      <c r="C55" s="312"/>
      <c r="D55" s="313"/>
      <c r="E55" s="313"/>
      <c r="F55" s="315" t="str">
        <f t="shared" si="1"/>
        <v xml:space="preserve"> </v>
      </c>
    </row>
    <row r="56" spans="1:6" ht="15" customHeight="1" x14ac:dyDescent="0.25">
      <c r="A56" s="310"/>
      <c r="B56" s="319"/>
      <c r="C56" s="312"/>
      <c r="D56" s="313"/>
      <c r="E56" s="313"/>
      <c r="F56" s="315" t="str">
        <f t="shared" si="1"/>
        <v xml:space="preserve"> </v>
      </c>
    </row>
    <row r="57" spans="1:6" ht="15" customHeight="1" x14ac:dyDescent="0.25">
      <c r="A57" s="310"/>
      <c r="B57" s="319"/>
      <c r="C57" s="312"/>
      <c r="D57" s="313"/>
      <c r="E57" s="313"/>
      <c r="F57" s="315" t="str">
        <f t="shared" si="1"/>
        <v xml:space="preserve"> </v>
      </c>
    </row>
    <row r="58" spans="1:6" ht="15" customHeight="1" x14ac:dyDescent="0.25">
      <c r="A58" s="310"/>
      <c r="B58" s="319"/>
      <c r="C58" s="312"/>
      <c r="D58" s="313"/>
      <c r="E58" s="313"/>
      <c r="F58" s="315" t="str">
        <f t="shared" si="1"/>
        <v xml:space="preserve"> </v>
      </c>
    </row>
    <row r="59" spans="1:6" ht="15" customHeight="1" x14ac:dyDescent="0.25">
      <c r="A59" s="310"/>
      <c r="B59" s="319"/>
      <c r="C59" s="312"/>
      <c r="D59" s="313"/>
      <c r="E59" s="313"/>
      <c r="F59" s="315" t="str">
        <f t="shared" si="1"/>
        <v xml:space="preserve"> </v>
      </c>
    </row>
    <row r="60" spans="1:6" ht="15" customHeight="1" x14ac:dyDescent="0.25">
      <c r="A60" s="310"/>
      <c r="B60" s="319"/>
      <c r="C60" s="312"/>
      <c r="D60" s="313"/>
      <c r="E60" s="313"/>
      <c r="F60" s="315" t="str">
        <f t="shared" si="1"/>
        <v xml:space="preserve"> </v>
      </c>
    </row>
    <row r="61" spans="1:6" ht="15" customHeight="1" x14ac:dyDescent="0.25">
      <c r="A61" s="310"/>
      <c r="B61" s="319"/>
      <c r="C61" s="312"/>
      <c r="D61" s="313"/>
      <c r="E61" s="313"/>
      <c r="F61" s="315" t="str">
        <f t="shared" si="1"/>
        <v xml:space="preserve"> </v>
      </c>
    </row>
    <row r="62" spans="1:6" ht="15" customHeight="1" x14ac:dyDescent="0.25">
      <c r="A62" s="310"/>
      <c r="B62" s="319"/>
      <c r="C62" s="312"/>
      <c r="D62" s="313"/>
      <c r="E62" s="313"/>
      <c r="F62" s="315" t="str">
        <f t="shared" si="1"/>
        <v xml:space="preserve"> </v>
      </c>
    </row>
    <row r="63" spans="1:6" ht="15" customHeight="1" x14ac:dyDescent="0.25">
      <c r="A63" s="310"/>
      <c r="B63" s="319"/>
      <c r="C63" s="312"/>
      <c r="D63" s="313"/>
      <c r="E63" s="313"/>
      <c r="F63" s="315" t="str">
        <f t="shared" si="1"/>
        <v xml:space="preserve"> </v>
      </c>
    </row>
    <row r="64" spans="1:6" ht="15" customHeight="1" x14ac:dyDescent="0.25">
      <c r="A64" s="310"/>
      <c r="B64" s="319"/>
      <c r="C64" s="312"/>
      <c r="D64" s="313"/>
      <c r="E64" s="313"/>
      <c r="F64" s="315" t="str">
        <f t="shared" si="1"/>
        <v xml:space="preserve"> </v>
      </c>
    </row>
    <row r="65" spans="1:6" ht="15" customHeight="1" x14ac:dyDescent="0.25">
      <c r="A65" s="310"/>
      <c r="B65" s="319"/>
      <c r="C65" s="312"/>
      <c r="D65" s="313"/>
      <c r="E65" s="313"/>
      <c r="F65" s="315" t="str">
        <f t="shared" si="1"/>
        <v xml:space="preserve"> </v>
      </c>
    </row>
    <row r="66" spans="1:6" ht="15" customHeight="1" x14ac:dyDescent="0.25">
      <c r="A66" s="310"/>
      <c r="B66" s="319"/>
      <c r="C66" s="312"/>
      <c r="D66" s="313"/>
      <c r="E66" s="313"/>
      <c r="F66" s="315" t="str">
        <f t="shared" si="1"/>
        <v xml:space="preserve"> </v>
      </c>
    </row>
    <row r="67" spans="1:6" ht="15" customHeight="1" x14ac:dyDescent="0.25">
      <c r="A67" s="310"/>
      <c r="B67" s="319"/>
      <c r="C67" s="312"/>
      <c r="D67" s="313"/>
      <c r="E67" s="313"/>
      <c r="F67" s="315" t="str">
        <f t="shared" si="1"/>
        <v xml:space="preserve"> </v>
      </c>
    </row>
    <row r="68" spans="1:6" ht="15" customHeight="1" x14ac:dyDescent="0.25">
      <c r="A68" s="310"/>
      <c r="B68" s="311"/>
      <c r="C68" s="312"/>
      <c r="D68" s="313"/>
      <c r="E68" s="313"/>
      <c r="F68" s="315" t="str">
        <f t="shared" si="1"/>
        <v xml:space="preserve"> </v>
      </c>
    </row>
    <row r="69" spans="1:6" ht="15" customHeight="1" x14ac:dyDescent="0.25">
      <c r="A69" s="310"/>
      <c r="B69" s="311"/>
      <c r="C69" s="312"/>
      <c r="D69" s="313"/>
      <c r="E69" s="313"/>
      <c r="F69" s="315" t="str">
        <f t="shared" si="1"/>
        <v xml:space="preserve"> </v>
      </c>
    </row>
    <row r="70" spans="1:6" ht="15" customHeight="1" x14ac:dyDescent="0.25">
      <c r="A70" s="310"/>
      <c r="B70" s="311"/>
      <c r="C70" s="312"/>
      <c r="D70" s="313"/>
      <c r="E70" s="313"/>
      <c r="F70" s="315" t="str">
        <f t="shared" si="1"/>
        <v xml:space="preserve"> </v>
      </c>
    </row>
    <row r="71" spans="1:6" ht="15" customHeight="1" x14ac:dyDescent="0.25">
      <c r="A71" s="310"/>
      <c r="B71" s="311"/>
      <c r="C71" s="312"/>
      <c r="D71" s="313"/>
      <c r="E71" s="313"/>
      <c r="F71" s="315" t="str">
        <f t="shared" si="1"/>
        <v xml:space="preserve"> </v>
      </c>
    </row>
    <row r="72" spans="1:6" ht="7.5" customHeight="1" x14ac:dyDescent="0.25">
      <c r="A72" s="300"/>
      <c r="B72" s="301"/>
      <c r="C72" s="302"/>
      <c r="D72" s="301"/>
      <c r="E72" s="303"/>
      <c r="F72" s="304" t="str">
        <f>IF(C72=0, " ", C72*E72)</f>
        <v xml:space="preserve"> </v>
      </c>
    </row>
    <row r="73" spans="1:6" ht="15" customHeight="1" thickBot="1" x14ac:dyDescent="0.3">
      <c r="A73" s="300"/>
      <c r="B73" s="316" t="s">
        <v>108</v>
      </c>
      <c r="C73" s="317">
        <f>SUM(C45:C72)</f>
        <v>0</v>
      </c>
      <c r="D73" s="301"/>
      <c r="E73" s="303"/>
      <c r="F73" s="318">
        <f>SUM(F45:F72)</f>
        <v>0</v>
      </c>
    </row>
    <row r="74" spans="1:6" ht="15" customHeight="1" thickTop="1" x14ac:dyDescent="0.25"/>
  </sheetData>
  <sheetProtection algorithmName="SHA-512" hashValue="zUAcn4uycNU1niIQ3D768DpIsfRd/Ln7rRlMxNpYm5Tojd0WiHHq2ktroWTo7egNocF5GNc/OFivFD3VONqX1g==" saltValue="h46Z0dZouneZBDAoJy8jHg==" spinCount="100000" sheet="1"/>
  <mergeCells count="6">
    <mergeCell ref="A3:F3"/>
    <mergeCell ref="A5:F6"/>
    <mergeCell ref="A39:F39"/>
    <mergeCell ref="A41:F42"/>
    <mergeCell ref="A1:F1"/>
    <mergeCell ref="A38:F38"/>
  </mergeCells>
  <dataValidations count="1">
    <dataValidation type="list" allowBlank="1" showInputMessage="1" showErrorMessage="1" sqref="D9:D34" xr:uid="{00000000-0002-0000-0200-000000000000}">
      <formula1>Currency_Type</formula1>
    </dataValidation>
  </dataValidation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53"/>
  <sheetViews>
    <sheetView workbookViewId="0">
      <selection activeCell="D4" sqref="D4"/>
    </sheetView>
  </sheetViews>
  <sheetFormatPr defaultRowHeight="15" x14ac:dyDescent="0.25"/>
  <cols>
    <col min="1" max="1" width="22.28515625" bestFit="1" customWidth="1"/>
    <col min="2" max="2" width="14" bestFit="1" customWidth="1"/>
  </cols>
  <sheetData>
    <row r="1" spans="1:2" x14ac:dyDescent="0.25">
      <c r="A1" t="s">
        <v>139</v>
      </c>
      <c r="B1" t="s">
        <v>205</v>
      </c>
    </row>
    <row r="2" spans="1:2" x14ac:dyDescent="0.25">
      <c r="A2" t="s">
        <v>198</v>
      </c>
      <c r="B2" t="e" vm="1">
        <v>#VALUE!</v>
      </c>
    </row>
    <row r="3" spans="1:2" x14ac:dyDescent="0.25">
      <c r="A3" t="s">
        <v>199</v>
      </c>
      <c r="B3" t="e" vm="2">
        <v>#VALUE!</v>
      </c>
    </row>
    <row r="4" spans="1:2" x14ac:dyDescent="0.25">
      <c r="A4" t="s">
        <v>155</v>
      </c>
      <c r="B4" t="e" vm="3">
        <v>#VALUE!</v>
      </c>
    </row>
    <row r="5" spans="1:2" x14ac:dyDescent="0.25">
      <c r="A5" t="s">
        <v>156</v>
      </c>
      <c r="B5" t="e" vm="4">
        <v>#VALUE!</v>
      </c>
    </row>
    <row r="6" spans="1:2" x14ac:dyDescent="0.25">
      <c r="A6" t="s">
        <v>157</v>
      </c>
      <c r="B6" t="e" vm="5">
        <v>#VALUE!</v>
      </c>
    </row>
    <row r="7" spans="1:2" x14ac:dyDescent="0.25">
      <c r="A7" t="s">
        <v>149</v>
      </c>
      <c r="B7" t="e" vm="6">
        <v>#VALUE!</v>
      </c>
    </row>
    <row r="8" spans="1:2" x14ac:dyDescent="0.25">
      <c r="A8" t="s">
        <v>158</v>
      </c>
      <c r="B8" t="e" vm="7">
        <v>#VALUE!</v>
      </c>
    </row>
    <row r="9" spans="1:2" x14ac:dyDescent="0.25">
      <c r="A9" t="s">
        <v>159</v>
      </c>
      <c r="B9" t="e" vm="8">
        <v>#VALUE!</v>
      </c>
    </row>
    <row r="10" spans="1:2" x14ac:dyDescent="0.25">
      <c r="A10" t="s">
        <v>200</v>
      </c>
      <c r="B10" t="e" vm="9">
        <v>#VALUE!</v>
      </c>
    </row>
    <row r="11" spans="1:2" x14ac:dyDescent="0.25">
      <c r="A11" t="s">
        <v>160</v>
      </c>
      <c r="B11" t="e" vm="10">
        <v>#VALUE!</v>
      </c>
    </row>
    <row r="12" spans="1:2" x14ac:dyDescent="0.25">
      <c r="A12" t="s">
        <v>201</v>
      </c>
      <c r="B12" t="e" vm="11">
        <v>#VALUE!</v>
      </c>
    </row>
    <row r="13" spans="1:2" x14ac:dyDescent="0.25">
      <c r="A13" t="s">
        <v>202</v>
      </c>
      <c r="B13" t="e" vm="12">
        <v>#VALUE!</v>
      </c>
    </row>
    <row r="14" spans="1:2" x14ac:dyDescent="0.25">
      <c r="A14" t="s">
        <v>161</v>
      </c>
      <c r="B14" t="e" vm="13">
        <v>#VALUE!</v>
      </c>
    </row>
    <row r="15" spans="1:2" x14ac:dyDescent="0.25">
      <c r="A15" t="s">
        <v>162</v>
      </c>
      <c r="B15" t="e" vm="14">
        <v>#VALUE!</v>
      </c>
    </row>
    <row r="16" spans="1:2" x14ac:dyDescent="0.25">
      <c r="A16" t="s">
        <v>190</v>
      </c>
      <c r="B16" t="e" vm="15">
        <v>#VALUE!</v>
      </c>
    </row>
    <row r="17" spans="1:2" x14ac:dyDescent="0.25">
      <c r="A17" t="s">
        <v>148</v>
      </c>
      <c r="B17" t="e" vm="16">
        <v>#VALUE!</v>
      </c>
    </row>
    <row r="18" spans="1:2" x14ac:dyDescent="0.25">
      <c r="A18" t="s">
        <v>163</v>
      </c>
      <c r="B18" t="e" vm="17">
        <v>#VALUE!</v>
      </c>
    </row>
    <row r="19" spans="1:2" x14ac:dyDescent="0.25">
      <c r="A19" t="s">
        <v>164</v>
      </c>
      <c r="B19" t="e" vm="18">
        <v>#VALUE!</v>
      </c>
    </row>
    <row r="20" spans="1:2" x14ac:dyDescent="0.25">
      <c r="A20" t="s">
        <v>150</v>
      </c>
      <c r="B20" t="e" vm="19">
        <v>#VALUE!</v>
      </c>
    </row>
    <row r="21" spans="1:2" x14ac:dyDescent="0.25">
      <c r="A21" t="s">
        <v>165</v>
      </c>
      <c r="B21" t="e" vm="20">
        <v>#VALUE!</v>
      </c>
    </row>
    <row r="22" spans="1:2" x14ac:dyDescent="0.25">
      <c r="A22" t="s">
        <v>166</v>
      </c>
      <c r="B22" t="e" vm="21">
        <v>#VALUE!</v>
      </c>
    </row>
    <row r="23" spans="1:2" x14ac:dyDescent="0.25">
      <c r="A23" t="s">
        <v>167</v>
      </c>
      <c r="B23" t="e" vm="22">
        <v>#VALUE!</v>
      </c>
    </row>
    <row r="24" spans="1:2" x14ac:dyDescent="0.25">
      <c r="A24" t="s">
        <v>154</v>
      </c>
      <c r="B24" t="e" vm="23">
        <v>#VALUE!</v>
      </c>
    </row>
    <row r="25" spans="1:2" x14ac:dyDescent="0.25">
      <c r="A25" t="s">
        <v>168</v>
      </c>
      <c r="B25" t="e" vm="24">
        <v>#VALUE!</v>
      </c>
    </row>
    <row r="26" spans="1:2" x14ac:dyDescent="0.25">
      <c r="A26" t="s">
        <v>170</v>
      </c>
      <c r="B26" t="e" vm="25">
        <v>#VALUE!</v>
      </c>
    </row>
    <row r="27" spans="1:2" x14ac:dyDescent="0.25">
      <c r="A27" t="s">
        <v>171</v>
      </c>
      <c r="B27" t="e" vm="26">
        <v>#VALUE!</v>
      </c>
    </row>
    <row r="28" spans="1:2" x14ac:dyDescent="0.25">
      <c r="A28" t="s">
        <v>153</v>
      </c>
      <c r="B28" t="e" vm="27">
        <v>#VALUE!</v>
      </c>
    </row>
    <row r="29" spans="1:2" x14ac:dyDescent="0.25">
      <c r="A29" t="s">
        <v>172</v>
      </c>
      <c r="B29" t="e" vm="28">
        <v>#VALUE!</v>
      </c>
    </row>
    <row r="30" spans="1:2" x14ac:dyDescent="0.25">
      <c r="A30" t="s">
        <v>173</v>
      </c>
      <c r="B30" t="e" vm="29">
        <v>#VALUE!</v>
      </c>
    </row>
    <row r="31" spans="1:2" x14ac:dyDescent="0.25">
      <c r="A31" t="s">
        <v>174</v>
      </c>
      <c r="B31" t="e" vm="30">
        <v>#VALUE!</v>
      </c>
    </row>
    <row r="32" spans="1:2" x14ac:dyDescent="0.25">
      <c r="A32" t="s">
        <v>175</v>
      </c>
      <c r="B32" t="e" vm="31">
        <v>#VALUE!</v>
      </c>
    </row>
    <row r="33" spans="1:2" x14ac:dyDescent="0.25">
      <c r="A33" t="s">
        <v>176</v>
      </c>
      <c r="B33" t="e" vm="32">
        <v>#VALUE!</v>
      </c>
    </row>
    <row r="34" spans="1:2" x14ac:dyDescent="0.25">
      <c r="A34" t="s">
        <v>177</v>
      </c>
      <c r="B34" t="e" vm="33">
        <v>#VALUE!</v>
      </c>
    </row>
    <row r="35" spans="1:2" x14ac:dyDescent="0.25">
      <c r="A35" t="s">
        <v>178</v>
      </c>
      <c r="B35" t="e" vm="34">
        <v>#VALUE!</v>
      </c>
    </row>
    <row r="36" spans="1:2" x14ac:dyDescent="0.25">
      <c r="A36" t="s">
        <v>179</v>
      </c>
      <c r="B36" t="e" vm="35">
        <v>#VALUE!</v>
      </c>
    </row>
    <row r="37" spans="1:2" x14ac:dyDescent="0.25">
      <c r="A37" t="s">
        <v>180</v>
      </c>
      <c r="B37" t="e" vm="36">
        <v>#VALUE!</v>
      </c>
    </row>
    <row r="38" spans="1:2" x14ac:dyDescent="0.25">
      <c r="A38" t="s">
        <v>181</v>
      </c>
      <c r="B38" t="e" vm="37">
        <v>#VALUE!</v>
      </c>
    </row>
    <row r="39" spans="1:2" x14ac:dyDescent="0.25">
      <c r="A39" t="s">
        <v>182</v>
      </c>
      <c r="B39" t="e" vm="38">
        <v>#VALUE!</v>
      </c>
    </row>
    <row r="40" spans="1:2" x14ac:dyDescent="0.25">
      <c r="A40" t="s">
        <v>183</v>
      </c>
      <c r="B40" t="e" vm="39">
        <v>#VALUE!</v>
      </c>
    </row>
    <row r="41" spans="1:2" x14ac:dyDescent="0.25">
      <c r="A41" t="s">
        <v>203</v>
      </c>
      <c r="B41" t="e" vm="40">
        <v>#VALUE!</v>
      </c>
    </row>
    <row r="42" spans="1:2" x14ac:dyDescent="0.25">
      <c r="A42" t="s">
        <v>151</v>
      </c>
      <c r="B42" t="e" vm="41">
        <v>#VALUE!</v>
      </c>
    </row>
    <row r="43" spans="1:2" x14ac:dyDescent="0.25">
      <c r="A43" t="s">
        <v>169</v>
      </c>
      <c r="B43" t="e" vm="42">
        <v>#VALUE!</v>
      </c>
    </row>
    <row r="44" spans="1:2" x14ac:dyDescent="0.25">
      <c r="A44" t="s">
        <v>204</v>
      </c>
      <c r="B44" t="e" vm="43">
        <v>#VALUE!</v>
      </c>
    </row>
    <row r="45" spans="1:2" x14ac:dyDescent="0.25">
      <c r="A45" t="s">
        <v>184</v>
      </c>
      <c r="B45" t="e" vm="44">
        <v>#VALUE!</v>
      </c>
    </row>
    <row r="46" spans="1:2" x14ac:dyDescent="0.25">
      <c r="A46" t="s">
        <v>185</v>
      </c>
      <c r="B46" t="e" vm="45">
        <v>#VALUE!</v>
      </c>
    </row>
    <row r="47" spans="1:2" x14ac:dyDescent="0.25">
      <c r="A47" t="s">
        <v>152</v>
      </c>
      <c r="B47" t="e" vm="46">
        <v>#VALUE!</v>
      </c>
    </row>
    <row r="48" spans="1:2" x14ac:dyDescent="0.25">
      <c r="A48" t="s">
        <v>186</v>
      </c>
      <c r="B48" t="e" vm="47">
        <v>#VALUE!</v>
      </c>
    </row>
    <row r="49" spans="1:2" x14ac:dyDescent="0.25">
      <c r="A49" t="s">
        <v>187</v>
      </c>
      <c r="B49" t="e" vm="48">
        <v>#VALUE!</v>
      </c>
    </row>
    <row r="50" spans="1:2" x14ac:dyDescent="0.25">
      <c r="A50" t="s">
        <v>188</v>
      </c>
      <c r="B50" t="e" vm="49">
        <v>#VALUE!</v>
      </c>
    </row>
    <row r="51" spans="1:2" x14ac:dyDescent="0.25">
      <c r="A51" t="s">
        <v>189</v>
      </c>
      <c r="B51" t="e" vm="50">
        <v>#VALUE!</v>
      </c>
    </row>
    <row r="52" spans="1:2" x14ac:dyDescent="0.25">
      <c r="A52" t="s">
        <v>190</v>
      </c>
    </row>
    <row r="53" spans="1:2" x14ac:dyDescent="0.25">
      <c r="A53" t="s">
        <v>149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39997558519241921"/>
  </sheetPr>
  <dimension ref="A1:N73"/>
  <sheetViews>
    <sheetView workbookViewId="0">
      <selection activeCell="A12" sqref="A12:I12"/>
    </sheetView>
  </sheetViews>
  <sheetFormatPr defaultRowHeight="14.25" x14ac:dyDescent="0.2"/>
  <cols>
    <col min="1" max="1" width="5.28515625" style="51" customWidth="1"/>
    <col min="2" max="8" width="9.140625" style="51"/>
    <col min="9" max="9" width="17.5703125" style="51" customWidth="1"/>
    <col min="10" max="14" width="9.140625" style="51" hidden="1" customWidth="1"/>
    <col min="15" max="16384" width="9.140625" style="51"/>
  </cols>
  <sheetData>
    <row r="1" spans="1:14" x14ac:dyDescent="0.2">
      <c r="A1" s="427" t="s">
        <v>41</v>
      </c>
      <c r="B1" s="427"/>
      <c r="C1" s="427"/>
      <c r="D1" s="427"/>
      <c r="E1" s="427"/>
      <c r="F1" s="427"/>
      <c r="G1" s="427"/>
      <c r="H1" s="427"/>
      <c r="I1" s="427"/>
    </row>
    <row r="2" spans="1:14" ht="7.5" customHeight="1" x14ac:dyDescent="0.2">
      <c r="A2" s="327"/>
      <c r="B2" s="327"/>
      <c r="C2" s="327"/>
      <c r="D2" s="327"/>
      <c r="E2" s="327"/>
      <c r="F2" s="327"/>
      <c r="G2" s="327"/>
      <c r="H2" s="327"/>
      <c r="I2" s="327"/>
    </row>
    <row r="3" spans="1:14" ht="14.25" customHeight="1" x14ac:dyDescent="0.2">
      <c r="A3" s="427" t="s">
        <v>66</v>
      </c>
      <c r="B3" s="427"/>
      <c r="C3" s="427"/>
      <c r="D3" s="327"/>
      <c r="E3" s="327"/>
      <c r="F3" s="327"/>
      <c r="G3" s="327"/>
      <c r="H3" s="327"/>
      <c r="I3" s="327"/>
    </row>
    <row r="4" spans="1:14" ht="28.5" customHeight="1" x14ac:dyDescent="0.2">
      <c r="A4" s="428" t="s">
        <v>89</v>
      </c>
      <c r="B4" s="420"/>
      <c r="C4" s="420"/>
      <c r="D4" s="420"/>
      <c r="E4" s="420"/>
      <c r="F4" s="420"/>
      <c r="G4" s="420"/>
      <c r="H4" s="420"/>
      <c r="I4" s="420"/>
    </row>
    <row r="5" spans="1:14" ht="7.5" customHeight="1" x14ac:dyDescent="0.2">
      <c r="A5" s="144"/>
    </row>
    <row r="6" spans="1:14" ht="14.25" customHeight="1" x14ac:dyDescent="0.2">
      <c r="A6" s="432" t="s">
        <v>67</v>
      </c>
      <c r="B6" s="432"/>
      <c r="C6" s="432"/>
    </row>
    <row r="7" spans="1:14" ht="57.75" customHeight="1" x14ac:dyDescent="0.2">
      <c r="A7" s="429" t="s">
        <v>196</v>
      </c>
      <c r="B7" s="420"/>
      <c r="C7" s="420"/>
      <c r="D7" s="420"/>
      <c r="E7" s="420"/>
      <c r="F7" s="420"/>
      <c r="G7" s="420"/>
      <c r="H7" s="420"/>
      <c r="I7" s="420"/>
      <c r="J7" s="420"/>
      <c r="K7" s="420"/>
      <c r="L7" s="420"/>
      <c r="M7" s="420"/>
      <c r="N7" s="420"/>
    </row>
    <row r="8" spans="1:14" ht="7.5" customHeight="1" x14ac:dyDescent="0.2">
      <c r="A8" s="145"/>
    </row>
    <row r="9" spans="1:14" ht="14.25" customHeight="1" x14ac:dyDescent="0.2">
      <c r="A9" s="433" t="s">
        <v>68</v>
      </c>
      <c r="B9" s="433"/>
      <c r="C9" s="433"/>
    </row>
    <row r="10" spans="1:14" x14ac:dyDescent="0.2">
      <c r="A10" s="430" t="s">
        <v>42</v>
      </c>
      <c r="B10" s="431"/>
      <c r="C10" s="431"/>
      <c r="D10" s="431"/>
      <c r="E10" s="431"/>
      <c r="F10" s="431"/>
      <c r="G10" s="431"/>
      <c r="H10" s="431"/>
      <c r="I10" s="431"/>
    </row>
    <row r="11" spans="1:14" x14ac:dyDescent="0.2">
      <c r="A11" s="420" t="s">
        <v>207</v>
      </c>
      <c r="B11" s="420"/>
      <c r="C11" s="420"/>
      <c r="D11" s="420"/>
      <c r="E11" s="420"/>
      <c r="F11" s="420"/>
      <c r="G11" s="420"/>
      <c r="H11" s="420"/>
      <c r="I11" s="420"/>
    </row>
    <row r="12" spans="1:14" x14ac:dyDescent="0.2">
      <c r="A12" s="420" t="s">
        <v>43</v>
      </c>
      <c r="B12" s="420"/>
      <c r="C12" s="420"/>
      <c r="D12" s="420"/>
      <c r="E12" s="420"/>
      <c r="F12" s="420"/>
      <c r="G12" s="420"/>
      <c r="H12" s="420"/>
      <c r="I12" s="420"/>
    </row>
    <row r="13" spans="1:14" ht="12.75" customHeight="1" x14ac:dyDescent="0.2">
      <c r="A13" s="420" t="s">
        <v>44</v>
      </c>
      <c r="B13" s="420"/>
      <c r="C13" s="420"/>
      <c r="D13" s="420"/>
      <c r="E13" s="420"/>
      <c r="F13" s="420"/>
      <c r="G13" s="420"/>
      <c r="H13" s="420"/>
      <c r="I13" s="420"/>
    </row>
    <row r="14" spans="1:14" x14ac:dyDescent="0.2">
      <c r="A14" s="430" t="s">
        <v>45</v>
      </c>
      <c r="B14" s="430"/>
      <c r="C14" s="430"/>
      <c r="D14" s="430"/>
      <c r="E14" s="430"/>
      <c r="F14" s="430"/>
      <c r="G14" s="430"/>
      <c r="H14" s="430"/>
      <c r="I14" s="430"/>
    </row>
    <row r="15" spans="1:14" ht="43.5" customHeight="1" x14ac:dyDescent="0.2">
      <c r="A15" s="434" t="s">
        <v>46</v>
      </c>
      <c r="B15" s="435"/>
      <c r="C15" s="435"/>
      <c r="D15" s="435"/>
      <c r="E15" s="435"/>
      <c r="F15" s="435"/>
      <c r="G15" s="435"/>
      <c r="H15" s="435"/>
      <c r="I15" s="435"/>
    </row>
    <row r="16" spans="1:14" ht="9" customHeight="1" x14ac:dyDescent="0.2">
      <c r="A16" s="142"/>
      <c r="B16" s="143"/>
      <c r="C16" s="143"/>
      <c r="D16" s="143"/>
      <c r="E16" s="143"/>
      <c r="F16" s="143"/>
      <c r="G16" s="143"/>
      <c r="H16" s="143"/>
      <c r="I16" s="143"/>
    </row>
    <row r="17" spans="1:9" ht="12.75" customHeight="1" x14ac:dyDescent="0.2">
      <c r="A17" s="417" t="s">
        <v>47</v>
      </c>
      <c r="B17" s="417"/>
      <c r="C17" s="417"/>
      <c r="D17" s="417"/>
      <c r="E17" s="417"/>
      <c r="F17" s="417"/>
      <c r="G17" s="417"/>
      <c r="H17" s="417"/>
      <c r="I17" s="417"/>
    </row>
    <row r="18" spans="1:9" ht="10.5" customHeight="1" x14ac:dyDescent="0.2"/>
    <row r="19" spans="1:9" ht="10.5" customHeight="1" x14ac:dyDescent="0.2">
      <c r="A19" s="56"/>
      <c r="B19" s="56"/>
      <c r="C19" s="56"/>
      <c r="D19" s="56"/>
      <c r="E19" s="56"/>
      <c r="F19" s="56"/>
      <c r="G19" s="56"/>
      <c r="H19" s="56"/>
      <c r="I19" s="56"/>
    </row>
    <row r="20" spans="1:9" x14ac:dyDescent="0.2">
      <c r="A20" s="427" t="s">
        <v>65</v>
      </c>
      <c r="B20" s="436"/>
      <c r="C20" s="436"/>
      <c r="D20" s="436"/>
      <c r="E20" s="436"/>
      <c r="F20" s="436"/>
      <c r="G20" s="436"/>
      <c r="H20" s="436"/>
      <c r="I20" s="436"/>
    </row>
    <row r="21" spans="1:9" ht="9" customHeight="1" x14ac:dyDescent="0.2"/>
    <row r="22" spans="1:9" ht="12.75" customHeight="1" x14ac:dyDescent="0.2">
      <c r="A22" s="55" t="s">
        <v>48</v>
      </c>
    </row>
    <row r="23" spans="1:9" x14ac:dyDescent="0.2">
      <c r="A23" s="419" t="s">
        <v>90</v>
      </c>
      <c r="B23" s="420"/>
      <c r="C23" s="420"/>
      <c r="D23" s="420"/>
      <c r="E23" s="420"/>
      <c r="F23" s="420"/>
      <c r="G23" s="420"/>
      <c r="H23" s="420"/>
      <c r="I23" s="420"/>
    </row>
    <row r="24" spans="1:9" x14ac:dyDescent="0.2">
      <c r="A24" s="426" t="s">
        <v>109</v>
      </c>
      <c r="B24" s="426"/>
      <c r="C24" s="426"/>
      <c r="D24" s="426"/>
      <c r="E24" s="426"/>
      <c r="F24" s="426"/>
      <c r="G24" s="426"/>
      <c r="H24" s="426"/>
      <c r="I24" s="426"/>
    </row>
    <row r="25" spans="1:9" ht="28.5" customHeight="1" x14ac:dyDescent="0.2">
      <c r="A25" s="421" t="s">
        <v>197</v>
      </c>
      <c r="B25" s="426"/>
      <c r="C25" s="426"/>
      <c r="D25" s="426"/>
      <c r="E25" s="426"/>
      <c r="F25" s="426"/>
      <c r="G25" s="426"/>
      <c r="H25" s="426"/>
      <c r="I25" s="426"/>
    </row>
    <row r="26" spans="1:9" ht="12.75" customHeight="1" x14ac:dyDescent="0.2">
      <c r="A26" s="419" t="s">
        <v>104</v>
      </c>
      <c r="B26" s="420"/>
      <c r="C26" s="420"/>
      <c r="D26" s="420"/>
      <c r="E26" s="420"/>
      <c r="F26" s="420"/>
      <c r="G26" s="420"/>
      <c r="H26" s="420"/>
      <c r="I26" s="420"/>
    </row>
    <row r="27" spans="1:9" ht="6" customHeight="1" x14ac:dyDescent="0.2">
      <c r="A27" s="52"/>
    </row>
    <row r="28" spans="1:9" ht="26.25" customHeight="1" x14ac:dyDescent="0.2">
      <c r="B28" s="421" t="s">
        <v>49</v>
      </c>
      <c r="C28" s="421"/>
      <c r="D28" s="421"/>
      <c r="E28" s="421"/>
      <c r="F28" s="421"/>
      <c r="G28" s="421"/>
      <c r="H28" s="421"/>
      <c r="I28" s="421"/>
    </row>
    <row r="29" spans="1:9" ht="4.5" customHeight="1" x14ac:dyDescent="0.2">
      <c r="B29" s="146"/>
      <c r="C29" s="146"/>
      <c r="D29" s="146"/>
      <c r="E29" s="146"/>
      <c r="F29" s="146"/>
      <c r="G29" s="146"/>
      <c r="H29" s="146"/>
      <c r="I29" s="146"/>
    </row>
    <row r="30" spans="1:9" ht="12.75" customHeight="1" x14ac:dyDescent="0.2">
      <c r="B30" s="52" t="s">
        <v>105</v>
      </c>
    </row>
    <row r="31" spans="1:9" ht="4.5" customHeight="1" x14ac:dyDescent="0.2">
      <c r="B31" s="52"/>
    </row>
    <row r="32" spans="1:9" ht="12.75" customHeight="1" x14ac:dyDescent="0.2">
      <c r="A32" s="144"/>
      <c r="B32" s="52" t="s">
        <v>194</v>
      </c>
    </row>
    <row r="33" spans="1:9" ht="12.75" customHeight="1" x14ac:dyDescent="0.2">
      <c r="B33" s="437" t="s">
        <v>91</v>
      </c>
      <c r="C33" s="437"/>
      <c r="D33" s="326" t="s">
        <v>147</v>
      </c>
      <c r="E33" s="53"/>
      <c r="F33" s="53"/>
      <c r="G33" s="53"/>
      <c r="H33" s="53"/>
    </row>
    <row r="34" spans="1:9" ht="12.75" customHeight="1" x14ac:dyDescent="0.2">
      <c r="B34" s="437" t="s">
        <v>92</v>
      </c>
      <c r="C34" s="437"/>
      <c r="D34" s="326" t="s">
        <v>116</v>
      </c>
    </row>
    <row r="35" spans="1:9" ht="12.75" customHeight="1" x14ac:dyDescent="0.2">
      <c r="B35" s="437" t="s">
        <v>93</v>
      </c>
      <c r="C35" s="437"/>
      <c r="D35" s="326" t="s">
        <v>115</v>
      </c>
    </row>
    <row r="36" spans="1:9" ht="9" customHeight="1" x14ac:dyDescent="0.2">
      <c r="A36" s="420"/>
      <c r="B36" s="420"/>
      <c r="C36" s="420"/>
      <c r="D36" s="420"/>
      <c r="E36" s="420"/>
      <c r="F36" s="420"/>
      <c r="G36" s="420"/>
      <c r="H36" s="420"/>
      <c r="I36" s="420"/>
    </row>
    <row r="37" spans="1:9" ht="12.75" customHeight="1" x14ac:dyDescent="0.2">
      <c r="A37" s="423" t="s">
        <v>94</v>
      </c>
      <c r="B37" s="423"/>
      <c r="C37" s="423"/>
    </row>
    <row r="38" spans="1:9" ht="12.75" customHeight="1" x14ac:dyDescent="0.2">
      <c r="A38" s="52" t="s">
        <v>56</v>
      </c>
    </row>
    <row r="39" spans="1:9" x14ac:dyDescent="0.2">
      <c r="A39" s="52" t="s">
        <v>57</v>
      </c>
    </row>
    <row r="40" spans="1:9" ht="9" customHeight="1" x14ac:dyDescent="0.2">
      <c r="A40" s="52"/>
    </row>
    <row r="41" spans="1:9" ht="12.75" customHeight="1" x14ac:dyDescent="0.2">
      <c r="A41" s="55" t="s">
        <v>95</v>
      </c>
    </row>
    <row r="42" spans="1:9" ht="28.5" customHeight="1" x14ac:dyDescent="0.2">
      <c r="A42" s="422" t="s">
        <v>50</v>
      </c>
      <c r="B42" s="422"/>
      <c r="C42" s="422"/>
      <c r="D42" s="422"/>
      <c r="E42" s="422"/>
      <c r="F42" s="422"/>
      <c r="G42" s="422"/>
      <c r="H42" s="422"/>
      <c r="I42" s="422"/>
    </row>
    <row r="43" spans="1:9" ht="6" customHeight="1" x14ac:dyDescent="0.2"/>
    <row r="44" spans="1:9" ht="12.75" customHeight="1" x14ac:dyDescent="0.2">
      <c r="B44" s="53" t="s">
        <v>51</v>
      </c>
    </row>
    <row r="45" spans="1:9" ht="12.75" customHeight="1" x14ac:dyDescent="0.2">
      <c r="B45" s="53" t="s">
        <v>52</v>
      </c>
    </row>
    <row r="46" spans="1:9" ht="12.75" customHeight="1" x14ac:dyDescent="0.2">
      <c r="B46" s="53" t="s">
        <v>53</v>
      </c>
    </row>
    <row r="47" spans="1:9" ht="12.75" customHeight="1" x14ac:dyDescent="0.2">
      <c r="B47" s="53" t="s">
        <v>54</v>
      </c>
    </row>
    <row r="48" spans="1:9" ht="12.75" customHeight="1" x14ac:dyDescent="0.2">
      <c r="B48" s="53" t="s">
        <v>55</v>
      </c>
    </row>
    <row r="49" spans="1:9" ht="4.5" customHeight="1" x14ac:dyDescent="0.2"/>
    <row r="50" spans="1:9" ht="12.75" customHeight="1" x14ac:dyDescent="0.2">
      <c r="A50" s="54" t="s">
        <v>96</v>
      </c>
    </row>
    <row r="51" spans="1:9" ht="9" customHeight="1" x14ac:dyDescent="0.2"/>
    <row r="52" spans="1:9" ht="12.75" customHeight="1" x14ac:dyDescent="0.2">
      <c r="A52" s="55" t="s">
        <v>58</v>
      </c>
    </row>
    <row r="53" spans="1:9" x14ac:dyDescent="0.2">
      <c r="A53" s="419" t="s">
        <v>70</v>
      </c>
      <c r="B53" s="420"/>
      <c r="C53" s="420"/>
      <c r="D53" s="420"/>
      <c r="E53" s="420"/>
      <c r="F53" s="420"/>
      <c r="G53" s="420"/>
      <c r="H53" s="420"/>
      <c r="I53" s="420"/>
    </row>
    <row r="54" spans="1:9" ht="12.75" customHeight="1" x14ac:dyDescent="0.2">
      <c r="A54" s="52" t="s">
        <v>71</v>
      </c>
    </row>
    <row r="55" spans="1:9" ht="9" customHeight="1" x14ac:dyDescent="0.2">
      <c r="A55" s="52"/>
    </row>
    <row r="56" spans="1:9" ht="12.75" customHeight="1" x14ac:dyDescent="0.2">
      <c r="A56" s="55" t="s">
        <v>59</v>
      </c>
    </row>
    <row r="57" spans="1:9" ht="12.75" customHeight="1" x14ac:dyDescent="0.2">
      <c r="A57" s="52" t="s">
        <v>99</v>
      </c>
    </row>
    <row r="58" spans="1:9" ht="12.75" customHeight="1" x14ac:dyDescent="0.2">
      <c r="A58" s="52" t="s">
        <v>98</v>
      </c>
    </row>
    <row r="59" spans="1:9" ht="12.75" customHeight="1" x14ac:dyDescent="0.2">
      <c r="A59" s="52" t="s">
        <v>97</v>
      </c>
    </row>
    <row r="60" spans="1:9" ht="12.75" customHeight="1" x14ac:dyDescent="0.2">
      <c r="A60" s="52" t="s">
        <v>72</v>
      </c>
    </row>
    <row r="61" spans="1:9" ht="12.75" customHeight="1" x14ac:dyDescent="0.2">
      <c r="A61" s="52"/>
      <c r="B61" s="51" t="s">
        <v>60</v>
      </c>
    </row>
    <row r="62" spans="1:9" ht="9" customHeight="1" x14ac:dyDescent="0.2">
      <c r="A62" s="429"/>
      <c r="B62" s="420"/>
      <c r="C62" s="420"/>
      <c r="D62" s="420"/>
      <c r="E62" s="420"/>
      <c r="F62" s="420"/>
      <c r="G62" s="420"/>
      <c r="H62" s="420"/>
      <c r="I62" s="420"/>
    </row>
    <row r="63" spans="1:9" ht="12.75" customHeight="1" x14ac:dyDescent="0.2">
      <c r="A63" s="438" t="s">
        <v>106</v>
      </c>
      <c r="B63" s="438"/>
      <c r="C63" s="438"/>
      <c r="D63" s="438"/>
    </row>
    <row r="64" spans="1:9" x14ac:dyDescent="0.2">
      <c r="A64" s="419" t="s">
        <v>100</v>
      </c>
      <c r="B64" s="420"/>
      <c r="C64" s="420"/>
      <c r="D64" s="420"/>
      <c r="E64" s="420"/>
      <c r="F64" s="420"/>
      <c r="G64" s="420"/>
      <c r="H64" s="420"/>
      <c r="I64" s="420"/>
    </row>
    <row r="65" spans="1:9" ht="12" customHeight="1" x14ac:dyDescent="0.2">
      <c r="A65" s="52" t="s">
        <v>69</v>
      </c>
    </row>
    <row r="66" spans="1:9" ht="12" customHeight="1" x14ac:dyDescent="0.2">
      <c r="A66" s="52"/>
    </row>
    <row r="67" spans="1:9" ht="12" customHeight="1" x14ac:dyDescent="0.2">
      <c r="A67" s="55" t="s">
        <v>101</v>
      </c>
    </row>
    <row r="68" spans="1:9" x14ac:dyDescent="0.2">
      <c r="A68" s="419" t="s">
        <v>85</v>
      </c>
      <c r="B68" s="420"/>
      <c r="C68" s="420"/>
      <c r="D68" s="420"/>
      <c r="E68" s="420"/>
      <c r="F68" s="420"/>
      <c r="G68" s="420"/>
      <c r="H68" s="420"/>
      <c r="I68" s="420"/>
    </row>
    <row r="69" spans="1:9" x14ac:dyDescent="0.2">
      <c r="A69" s="419" t="s">
        <v>143</v>
      </c>
      <c r="B69" s="420"/>
      <c r="C69" s="420"/>
      <c r="D69" s="420"/>
      <c r="E69" s="420"/>
      <c r="F69" s="420"/>
      <c r="G69" s="420"/>
      <c r="H69" s="420"/>
      <c r="I69" s="420"/>
    </row>
    <row r="70" spans="1:9" ht="12.75" customHeight="1" x14ac:dyDescent="0.2">
      <c r="A70" s="426" t="s">
        <v>86</v>
      </c>
      <c r="B70" s="426"/>
      <c r="C70" s="426"/>
      <c r="D70" s="426"/>
      <c r="E70" s="426"/>
      <c r="F70" s="426"/>
      <c r="G70" s="426"/>
      <c r="H70" s="426"/>
      <c r="I70" s="426"/>
    </row>
    <row r="71" spans="1:9" ht="12.75" customHeight="1" x14ac:dyDescent="0.2">
      <c r="A71" s="426" t="s">
        <v>87</v>
      </c>
      <c r="B71" s="426"/>
      <c r="C71" s="426"/>
      <c r="D71" s="426"/>
      <c r="E71" s="426"/>
      <c r="F71" s="426"/>
      <c r="G71" s="426"/>
      <c r="H71" s="426"/>
      <c r="I71" s="426"/>
    </row>
    <row r="72" spans="1:9" x14ac:dyDescent="0.2">
      <c r="A72" s="424" t="s">
        <v>102</v>
      </c>
      <c r="B72" s="425"/>
      <c r="C72" s="425"/>
      <c r="D72" s="425"/>
      <c r="E72" s="425"/>
      <c r="F72" s="425"/>
      <c r="G72" s="425"/>
      <c r="H72" s="425"/>
      <c r="I72" s="425"/>
    </row>
    <row r="73" spans="1:9" ht="12.75" customHeight="1" x14ac:dyDescent="0.2">
      <c r="A73" s="417" t="s">
        <v>195</v>
      </c>
      <c r="B73" s="418"/>
      <c r="C73" s="418"/>
      <c r="D73" s="418"/>
      <c r="E73" s="418"/>
      <c r="F73" s="418"/>
      <c r="G73" s="418"/>
      <c r="H73" s="418"/>
      <c r="I73" s="418"/>
    </row>
  </sheetData>
  <sheetProtection algorithmName="SHA-512" hashValue="YTy2neH8lxzidHoUvFBHWuuiBAfpv3eyS7SINExiDwB3o6FEmRYqpMTc0d3axqypZmAQ1YCDujJBtteXb7ABUg==" saltValue="Yao6TGJBSVJ6Ae03+g1Rmg==" spinCount="100000" sheet="1" objects="1" scenarios="1"/>
  <mergeCells count="35">
    <mergeCell ref="A25:I25"/>
    <mergeCell ref="A24:I24"/>
    <mergeCell ref="B33:C33"/>
    <mergeCell ref="B34:C34"/>
    <mergeCell ref="A70:I70"/>
    <mergeCell ref="A62:I62"/>
    <mergeCell ref="A64:I64"/>
    <mergeCell ref="A68:I68"/>
    <mergeCell ref="A69:I69"/>
    <mergeCell ref="B35:C35"/>
    <mergeCell ref="A63:D63"/>
    <mergeCell ref="A14:I14"/>
    <mergeCell ref="A15:I15"/>
    <mergeCell ref="A17:I17"/>
    <mergeCell ref="A20:I20"/>
    <mergeCell ref="A23:I23"/>
    <mergeCell ref="A12:I12"/>
    <mergeCell ref="A3:C3"/>
    <mergeCell ref="A6:C6"/>
    <mergeCell ref="A9:C9"/>
    <mergeCell ref="A13:I13"/>
    <mergeCell ref="A1:I1"/>
    <mergeCell ref="A4:I4"/>
    <mergeCell ref="A7:N7"/>
    <mergeCell ref="A10:I10"/>
    <mergeCell ref="A11:I11"/>
    <mergeCell ref="A73:I73"/>
    <mergeCell ref="A26:I26"/>
    <mergeCell ref="B28:I28"/>
    <mergeCell ref="A36:I36"/>
    <mergeCell ref="A42:I42"/>
    <mergeCell ref="A37:C37"/>
    <mergeCell ref="A53:I53"/>
    <mergeCell ref="A72:I72"/>
    <mergeCell ref="A71:I71"/>
  </mergeCells>
  <hyperlinks>
    <hyperlink ref="A17" r:id="rId1" location="travelr" xr:uid="{00000000-0004-0000-0400-000000000000}"/>
    <hyperlink ref="A73" r:id="rId2" xr:uid="{00000000-0004-0000-0400-000001000000}"/>
    <hyperlink ref="A17:I17" r:id="rId3" location="travel" display="Please refer to the Travel Reimbursement Policies" xr:uid="{00000000-0004-0000-0400-000002000000}"/>
  </hyperlinks>
  <pageMargins left="0.5" right="0.5"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4CD"/>
  </sheetPr>
  <dimension ref="A1:L54"/>
  <sheetViews>
    <sheetView topLeftCell="A7" zoomScaleNormal="100" workbookViewId="0">
      <selection activeCell="B13" sqref="B13"/>
    </sheetView>
  </sheetViews>
  <sheetFormatPr defaultRowHeight="14.25" x14ac:dyDescent="0.2"/>
  <cols>
    <col min="1" max="1" width="18.140625" style="60" customWidth="1"/>
    <col min="2" max="2" width="13.28515625" style="60" customWidth="1"/>
    <col min="3" max="9" width="7.85546875" style="60" customWidth="1"/>
    <col min="10" max="10" width="9.7109375" style="60" customWidth="1"/>
    <col min="11" max="11" width="2.85546875" style="60" customWidth="1"/>
    <col min="12" max="16384" width="9.140625" style="60"/>
  </cols>
  <sheetData>
    <row r="1" spans="1:11" s="59" customFormat="1" ht="7.5" customHeight="1" x14ac:dyDescent="0.2"/>
    <row r="2" spans="1:11" x14ac:dyDescent="0.2">
      <c r="A2" s="1"/>
      <c r="B2" s="1"/>
      <c r="C2" s="1"/>
      <c r="D2" s="1"/>
      <c r="E2" s="1"/>
      <c r="F2" s="1"/>
      <c r="G2" s="1"/>
      <c r="H2" s="1"/>
      <c r="I2" s="1"/>
      <c r="J2" s="1"/>
      <c r="K2" s="59"/>
    </row>
    <row r="3" spans="1:11" ht="25.5" x14ac:dyDescent="0.35">
      <c r="A3" s="1"/>
      <c r="B3" s="1"/>
      <c r="C3" s="1"/>
      <c r="D3" s="61" t="s">
        <v>0</v>
      </c>
      <c r="E3" s="1"/>
      <c r="F3" s="1"/>
      <c r="G3" s="1"/>
      <c r="H3" s="1"/>
      <c r="I3" s="1"/>
      <c r="J3" s="147"/>
      <c r="K3" s="59"/>
    </row>
    <row r="4" spans="1:11" ht="11.25" customHeight="1" x14ac:dyDescent="0.35">
      <c r="A4" s="1"/>
      <c r="B4" s="1"/>
      <c r="C4" s="1"/>
      <c r="D4" s="62"/>
      <c r="E4" s="1"/>
      <c r="F4" s="1"/>
      <c r="G4" s="1"/>
      <c r="H4" s="1"/>
      <c r="I4" s="1"/>
      <c r="J4" s="147"/>
      <c r="K4" s="59"/>
    </row>
    <row r="5" spans="1:11" ht="5.25" customHeight="1" x14ac:dyDescent="0.2">
      <c r="A5" s="1"/>
      <c r="B5" s="1"/>
      <c r="C5" s="1"/>
      <c r="D5" s="1"/>
      <c r="E5" s="1"/>
      <c r="F5" s="1"/>
      <c r="G5" s="1"/>
      <c r="H5" s="1"/>
      <c r="I5" s="1"/>
      <c r="J5" s="148"/>
      <c r="K5" s="59"/>
    </row>
    <row r="6" spans="1:11" ht="18" customHeight="1" x14ac:dyDescent="0.2">
      <c r="A6" s="4" t="s">
        <v>1</v>
      </c>
      <c r="B6" s="149" t="s">
        <v>63</v>
      </c>
      <c r="C6" s="149"/>
      <c r="D6" s="5"/>
      <c r="E6" s="5"/>
      <c r="F6" s="5"/>
      <c r="G6" s="5"/>
      <c r="H6" s="6" t="s">
        <v>2</v>
      </c>
      <c r="I6" s="331">
        <f ca="1">TODAY()</f>
        <v>46028</v>
      </c>
      <c r="J6" s="331"/>
      <c r="K6" s="63"/>
    </row>
    <row r="7" spans="1:11" ht="15" x14ac:dyDescent="0.25">
      <c r="A7" s="465" t="s">
        <v>3</v>
      </c>
      <c r="B7" s="466"/>
      <c r="C7" s="466"/>
      <c r="D7" s="466"/>
      <c r="E7" s="466"/>
      <c r="F7" s="466"/>
      <c r="G7" s="466"/>
      <c r="H7" s="466"/>
      <c r="I7" s="466"/>
      <c r="J7" s="466"/>
      <c r="K7" s="64"/>
    </row>
    <row r="8" spans="1:11" ht="15" customHeight="1" x14ac:dyDescent="0.2">
      <c r="A8" s="334" t="s">
        <v>4</v>
      </c>
      <c r="B8" s="335"/>
      <c r="C8" s="476" t="s">
        <v>81</v>
      </c>
      <c r="D8" s="476"/>
      <c r="E8" s="476"/>
      <c r="F8" s="476"/>
      <c r="G8" s="476"/>
      <c r="H8" s="476"/>
      <c r="I8" s="476"/>
      <c r="J8" s="476"/>
      <c r="K8" s="477"/>
    </row>
    <row r="9" spans="1:11" ht="15" customHeight="1" x14ac:dyDescent="0.2">
      <c r="A9" s="478"/>
      <c r="B9" s="479"/>
      <c r="C9" s="479"/>
      <c r="D9" s="479"/>
      <c r="E9" s="479"/>
      <c r="F9" s="479"/>
      <c r="G9" s="479"/>
      <c r="H9" s="479"/>
      <c r="I9" s="479"/>
      <c r="J9" s="479"/>
      <c r="K9" s="480"/>
    </row>
    <row r="10" spans="1:11" ht="14.25" customHeight="1" x14ac:dyDescent="0.2">
      <c r="A10" s="336" t="s">
        <v>5</v>
      </c>
      <c r="B10" s="337"/>
      <c r="C10" s="481" t="s">
        <v>73</v>
      </c>
      <c r="D10" s="482"/>
      <c r="E10" s="482"/>
      <c r="F10" s="13" t="s">
        <v>6</v>
      </c>
      <c r="G10" s="13"/>
      <c r="H10" s="65"/>
      <c r="I10" s="483" t="s">
        <v>74</v>
      </c>
      <c r="J10" s="484"/>
      <c r="K10" s="485"/>
    </row>
    <row r="11" spans="1:11" ht="14.25" customHeight="1" x14ac:dyDescent="0.2">
      <c r="A11" s="26"/>
      <c r="B11" s="27" t="s">
        <v>7</v>
      </c>
      <c r="C11" s="150">
        <v>39551</v>
      </c>
      <c r="D11" s="150">
        <v>39552</v>
      </c>
      <c r="E11" s="150">
        <v>39553</v>
      </c>
      <c r="F11" s="150">
        <v>39554</v>
      </c>
      <c r="G11" s="150"/>
      <c r="H11" s="150"/>
      <c r="I11" s="150"/>
      <c r="J11" s="28" t="s">
        <v>8</v>
      </c>
      <c r="K11" s="66" t="s">
        <v>9</v>
      </c>
    </row>
    <row r="12" spans="1:11" ht="14.25" customHeight="1" x14ac:dyDescent="0.2">
      <c r="A12" s="471" t="s">
        <v>10</v>
      </c>
      <c r="B12" s="16" t="s">
        <v>206</v>
      </c>
      <c r="C12" s="151">
        <v>9.09</v>
      </c>
      <c r="D12" s="152"/>
      <c r="E12" s="151"/>
      <c r="F12" s="152">
        <v>9.09</v>
      </c>
      <c r="G12" s="151"/>
      <c r="H12" s="152"/>
      <c r="I12" s="151"/>
      <c r="J12" s="25">
        <f>IF(SUM(C12:I12)&lt;&gt;0,SUM(C12:I12),"")</f>
        <v>18.18</v>
      </c>
      <c r="K12" s="153"/>
    </row>
    <row r="13" spans="1:11" ht="14.25" customHeight="1" x14ac:dyDescent="0.2">
      <c r="A13" s="472"/>
      <c r="B13" s="16" t="s">
        <v>11</v>
      </c>
      <c r="C13" s="154"/>
      <c r="D13" s="155"/>
      <c r="E13" s="154"/>
      <c r="F13" s="155"/>
      <c r="G13" s="154"/>
      <c r="H13" s="155"/>
      <c r="I13" s="154"/>
      <c r="J13" s="24" t="str">
        <f>IF(SUM(C13:I13)&lt;&gt;0,SUM(C13:I13),"")</f>
        <v/>
      </c>
      <c r="K13" s="156"/>
    </row>
    <row r="14" spans="1:11" ht="14.25" customHeight="1" x14ac:dyDescent="0.2">
      <c r="A14" s="473" t="s">
        <v>12</v>
      </c>
      <c r="B14" s="17" t="s">
        <v>13</v>
      </c>
      <c r="C14" s="154"/>
      <c r="D14" s="155"/>
      <c r="E14" s="154"/>
      <c r="F14" s="155"/>
      <c r="G14" s="154"/>
      <c r="H14" s="155"/>
      <c r="I14" s="154"/>
      <c r="J14" s="24" t="str">
        <f>IF(SUM(C14:I14)&lt;&gt;0,SUM(C14:I14),"")</f>
        <v/>
      </c>
      <c r="K14" s="156"/>
    </row>
    <row r="15" spans="1:11" x14ac:dyDescent="0.2">
      <c r="A15" s="474"/>
      <c r="B15" s="17" t="s">
        <v>14</v>
      </c>
      <c r="C15" s="154">
        <v>7</v>
      </c>
      <c r="D15" s="155">
        <v>7</v>
      </c>
      <c r="E15" s="154">
        <v>7</v>
      </c>
      <c r="F15" s="155"/>
      <c r="G15" s="154"/>
      <c r="H15" s="155"/>
      <c r="I15" s="154"/>
      <c r="J15" s="24">
        <f t="shared" ref="J15:J23" si="0">IF(SUM(C15:I15)&lt;&gt;0,SUM(C15:I15),"")</f>
        <v>21</v>
      </c>
      <c r="K15" s="156"/>
    </row>
    <row r="16" spans="1:11" x14ac:dyDescent="0.2">
      <c r="A16" s="474"/>
      <c r="B16" s="48" t="s">
        <v>64</v>
      </c>
      <c r="C16" s="157">
        <v>15</v>
      </c>
      <c r="D16" s="158"/>
      <c r="E16" s="157"/>
      <c r="F16" s="158">
        <v>15</v>
      </c>
      <c r="G16" s="157"/>
      <c r="H16" s="158"/>
      <c r="I16" s="157"/>
      <c r="J16" s="24">
        <f t="shared" si="0"/>
        <v>30</v>
      </c>
      <c r="K16" s="159"/>
    </row>
    <row r="17" spans="1:12" ht="14.25" customHeight="1" x14ac:dyDescent="0.2">
      <c r="A17" s="475"/>
      <c r="B17" s="20" t="s">
        <v>15</v>
      </c>
      <c r="C17" s="157"/>
      <c r="D17" s="158"/>
      <c r="E17" s="157"/>
      <c r="F17" s="158"/>
      <c r="G17" s="157"/>
      <c r="H17" s="158"/>
      <c r="I17" s="157"/>
      <c r="J17" s="29" t="str">
        <f t="shared" si="0"/>
        <v/>
      </c>
      <c r="K17" s="159"/>
    </row>
    <row r="18" spans="1:12" x14ac:dyDescent="0.2">
      <c r="A18" s="15" t="s">
        <v>16</v>
      </c>
      <c r="B18" s="18" t="s">
        <v>16</v>
      </c>
      <c r="C18" s="160">
        <v>432.68</v>
      </c>
      <c r="D18" s="161"/>
      <c r="E18" s="160"/>
      <c r="F18" s="161"/>
      <c r="G18" s="160"/>
      <c r="H18" s="161"/>
      <c r="I18" s="160"/>
      <c r="J18" s="22">
        <f t="shared" si="0"/>
        <v>432.68</v>
      </c>
      <c r="K18" s="162" t="s">
        <v>84</v>
      </c>
    </row>
    <row r="19" spans="1:12" x14ac:dyDescent="0.2">
      <c r="A19" s="295" t="s">
        <v>17</v>
      </c>
      <c r="B19" s="19" t="s">
        <v>61</v>
      </c>
      <c r="C19" s="151">
        <v>102</v>
      </c>
      <c r="D19" s="152">
        <v>102</v>
      </c>
      <c r="E19" s="151">
        <v>102</v>
      </c>
      <c r="F19" s="152"/>
      <c r="G19" s="151"/>
      <c r="H19" s="152"/>
      <c r="I19" s="151"/>
      <c r="J19" s="25">
        <f t="shared" si="0"/>
        <v>306</v>
      </c>
      <c r="K19" s="153" t="s">
        <v>84</v>
      </c>
    </row>
    <row r="20" spans="1:12" x14ac:dyDescent="0.2">
      <c r="A20" s="163"/>
      <c r="B20" s="20" t="s">
        <v>15</v>
      </c>
      <c r="C20" s="164">
        <v>3</v>
      </c>
      <c r="D20" s="165">
        <v>3</v>
      </c>
      <c r="E20" s="164">
        <v>3</v>
      </c>
      <c r="F20" s="165"/>
      <c r="G20" s="164"/>
      <c r="H20" s="165"/>
      <c r="I20" s="164"/>
      <c r="J20" s="23">
        <f t="shared" si="0"/>
        <v>9</v>
      </c>
      <c r="K20" s="166"/>
    </row>
    <row r="21" spans="1:12" x14ac:dyDescent="0.2">
      <c r="A21" s="296" t="s">
        <v>18</v>
      </c>
      <c r="B21" s="19" t="s">
        <v>19</v>
      </c>
      <c r="C21" s="151"/>
      <c r="D21" s="152">
        <v>8</v>
      </c>
      <c r="E21" s="151">
        <v>8</v>
      </c>
      <c r="F21" s="152">
        <v>8</v>
      </c>
      <c r="G21" s="151"/>
      <c r="H21" s="152"/>
      <c r="I21" s="151"/>
      <c r="J21" s="25">
        <f t="shared" si="0"/>
        <v>24</v>
      </c>
      <c r="K21" s="153"/>
    </row>
    <row r="22" spans="1:12" x14ac:dyDescent="0.2">
      <c r="A22" s="167"/>
      <c r="B22" s="21" t="s">
        <v>20</v>
      </c>
      <c r="C22" s="154">
        <v>10</v>
      </c>
      <c r="D22" s="155"/>
      <c r="E22" s="154">
        <v>10</v>
      </c>
      <c r="F22" s="155">
        <v>10</v>
      </c>
      <c r="G22" s="154"/>
      <c r="H22" s="155"/>
      <c r="I22" s="154"/>
      <c r="J22" s="24">
        <f t="shared" si="0"/>
        <v>30</v>
      </c>
      <c r="K22" s="156"/>
      <c r="L22" s="67"/>
    </row>
    <row r="23" spans="1:12" ht="15" thickBot="1" x14ac:dyDescent="0.25">
      <c r="A23" s="167"/>
      <c r="B23" s="39" t="s">
        <v>21</v>
      </c>
      <c r="C23" s="168">
        <v>20</v>
      </c>
      <c r="D23" s="169">
        <v>20</v>
      </c>
      <c r="E23" s="168">
        <v>20</v>
      </c>
      <c r="F23" s="169"/>
      <c r="G23" s="168"/>
      <c r="H23" s="169"/>
      <c r="I23" s="168"/>
      <c r="J23" s="29">
        <f t="shared" si="0"/>
        <v>60</v>
      </c>
      <c r="K23" s="170"/>
      <c r="L23" s="67"/>
    </row>
    <row r="24" spans="1:12" ht="15" thickTop="1" x14ac:dyDescent="0.2">
      <c r="A24" s="102"/>
      <c r="B24" s="103"/>
      <c r="C24" s="108"/>
      <c r="D24" s="108"/>
      <c r="E24" s="108"/>
      <c r="F24" s="108"/>
      <c r="G24" s="108"/>
      <c r="H24" s="108"/>
      <c r="I24" s="171" t="s">
        <v>78</v>
      </c>
      <c r="J24" s="104">
        <f>SUM(J12:J23)</f>
        <v>930.86</v>
      </c>
      <c r="K24" s="172"/>
      <c r="L24" s="67"/>
    </row>
    <row r="25" spans="1:12" ht="15" x14ac:dyDescent="0.25">
      <c r="A25" s="465" t="s">
        <v>23</v>
      </c>
      <c r="B25" s="466"/>
      <c r="C25" s="466"/>
      <c r="D25" s="466"/>
      <c r="E25" s="466"/>
      <c r="F25" s="466"/>
      <c r="G25" s="466"/>
      <c r="H25" s="466"/>
      <c r="I25" s="466"/>
      <c r="J25" s="466"/>
      <c r="K25" s="64"/>
    </row>
    <row r="26" spans="1:12" x14ac:dyDescent="0.2">
      <c r="A26" s="42" t="s">
        <v>62</v>
      </c>
      <c r="B26" s="467" t="s">
        <v>76</v>
      </c>
      <c r="C26" s="467"/>
      <c r="D26" s="467"/>
      <c r="E26" s="467"/>
      <c r="F26" s="467"/>
      <c r="G26" s="467"/>
      <c r="H26" s="467"/>
      <c r="I26" s="467"/>
      <c r="J26" s="467"/>
      <c r="K26" s="468"/>
    </row>
    <row r="27" spans="1:12" ht="14.25" customHeight="1" x14ac:dyDescent="0.2">
      <c r="A27" s="173" t="s">
        <v>24</v>
      </c>
      <c r="B27" s="174"/>
      <c r="C27" s="175"/>
      <c r="D27" s="175"/>
      <c r="E27" s="175"/>
      <c r="F27" s="175"/>
      <c r="G27" s="175"/>
      <c r="H27" s="175"/>
      <c r="I27" s="175"/>
      <c r="J27" s="41" t="s">
        <v>8</v>
      </c>
      <c r="K27" s="71" t="s">
        <v>9</v>
      </c>
    </row>
    <row r="28" spans="1:12" x14ac:dyDescent="0.2">
      <c r="A28" s="176"/>
      <c r="B28" s="177" t="s">
        <v>107</v>
      </c>
      <c r="C28" s="178">
        <v>400</v>
      </c>
      <c r="D28" s="179"/>
      <c r="E28" s="178"/>
      <c r="F28" s="179"/>
      <c r="G28" s="178"/>
      <c r="H28" s="179"/>
      <c r="I28" s="178"/>
      <c r="J28" s="38">
        <f>IF(SUM(C28:I28)&lt;&gt;0,SUM(C28:I28),"")</f>
        <v>400</v>
      </c>
      <c r="K28" s="180" t="s">
        <v>84</v>
      </c>
    </row>
    <row r="29" spans="1:12" ht="14.25" customHeight="1" x14ac:dyDescent="0.2">
      <c r="A29" s="181"/>
      <c r="B29" s="182"/>
      <c r="C29" s="154"/>
      <c r="D29" s="155"/>
      <c r="E29" s="154"/>
      <c r="F29" s="155"/>
      <c r="G29" s="154"/>
      <c r="H29" s="155"/>
      <c r="I29" s="154"/>
      <c r="J29" s="7" t="str">
        <f>IF(SUM(C29:I29)&lt;&gt;0,SUM(C29:I29),"")</f>
        <v/>
      </c>
      <c r="K29" s="183"/>
    </row>
    <row r="30" spans="1:12" x14ac:dyDescent="0.2">
      <c r="A30" s="181"/>
      <c r="B30" s="184"/>
      <c r="C30" s="154"/>
      <c r="D30" s="155"/>
      <c r="E30" s="154"/>
      <c r="F30" s="155"/>
      <c r="G30" s="154"/>
      <c r="H30" s="155"/>
      <c r="I30" s="154"/>
      <c r="J30" s="7" t="str">
        <f>IF(SUM(C30:I30)&lt;&gt;0,SUM(C30:I30),"")</f>
        <v/>
      </c>
      <c r="K30" s="183"/>
    </row>
    <row r="31" spans="1:12" ht="14.25" customHeight="1" thickBot="1" x14ac:dyDescent="0.25">
      <c r="A31" s="185"/>
      <c r="B31" s="186"/>
      <c r="C31" s="187"/>
      <c r="D31" s="188"/>
      <c r="E31" s="187"/>
      <c r="F31" s="188"/>
      <c r="G31" s="187"/>
      <c r="H31" s="188"/>
      <c r="I31" s="187"/>
      <c r="J31" s="7" t="str">
        <f>IF(SUM(C31:I31)&lt;&gt;0,SUM(C31:I31),"")</f>
        <v/>
      </c>
      <c r="K31" s="189"/>
    </row>
    <row r="32" spans="1:12" ht="14.25" customHeight="1" thickTop="1" x14ac:dyDescent="0.2">
      <c r="A32" s="11"/>
      <c r="B32" s="109"/>
      <c r="C32" s="110"/>
      <c r="D32" s="110"/>
      <c r="E32" s="110"/>
      <c r="F32" s="110"/>
      <c r="G32" s="110"/>
      <c r="H32" s="110"/>
      <c r="I32" s="190" t="s">
        <v>78</v>
      </c>
      <c r="J32" s="101">
        <f>SUM(J28:J31)</f>
        <v>400</v>
      </c>
      <c r="K32" s="191"/>
    </row>
    <row r="33" spans="1:11" ht="15" x14ac:dyDescent="0.25">
      <c r="A33" s="469" t="s">
        <v>22</v>
      </c>
      <c r="B33" s="470"/>
      <c r="C33" s="470"/>
      <c r="D33" s="470"/>
      <c r="E33" s="470"/>
      <c r="F33" s="470"/>
      <c r="G33" s="470"/>
      <c r="H33" s="470"/>
      <c r="I33" s="470"/>
      <c r="J33" s="470"/>
      <c r="K33" s="96"/>
    </row>
    <row r="34" spans="1:11" ht="14.25" customHeight="1" x14ac:dyDescent="0.2">
      <c r="A34" s="105" t="s">
        <v>39</v>
      </c>
      <c r="B34" s="387" t="s">
        <v>83</v>
      </c>
      <c r="C34" s="387"/>
      <c r="D34" s="387"/>
      <c r="E34" s="453" t="s">
        <v>82</v>
      </c>
      <c r="F34" s="454"/>
      <c r="G34" s="454"/>
      <c r="H34" s="454"/>
      <c r="I34" s="455"/>
      <c r="J34" s="100" t="s">
        <v>8</v>
      </c>
      <c r="K34" s="66" t="s">
        <v>9</v>
      </c>
    </row>
    <row r="35" spans="1:11" ht="14.25" customHeight="1" x14ac:dyDescent="0.2">
      <c r="A35" s="192">
        <v>39552</v>
      </c>
      <c r="B35" s="461" t="s">
        <v>79</v>
      </c>
      <c r="C35" s="461"/>
      <c r="D35" s="461"/>
      <c r="E35" s="462" t="s">
        <v>80</v>
      </c>
      <c r="F35" s="463"/>
      <c r="G35" s="463"/>
      <c r="H35" s="463"/>
      <c r="I35" s="464"/>
      <c r="J35" s="25">
        <v>25.47</v>
      </c>
      <c r="K35" s="193"/>
    </row>
    <row r="36" spans="1:11" ht="14.25" customHeight="1" x14ac:dyDescent="0.2">
      <c r="A36" s="194"/>
      <c r="B36" s="441"/>
      <c r="C36" s="441"/>
      <c r="D36" s="441"/>
      <c r="E36" s="442"/>
      <c r="F36" s="443"/>
      <c r="G36" s="443"/>
      <c r="H36" s="443"/>
      <c r="I36" s="444"/>
      <c r="J36" s="24"/>
      <c r="K36" s="195"/>
    </row>
    <row r="37" spans="1:11" ht="14.25" customHeight="1" x14ac:dyDescent="0.2">
      <c r="A37" s="194"/>
      <c r="B37" s="441"/>
      <c r="C37" s="441"/>
      <c r="D37" s="441"/>
      <c r="E37" s="442"/>
      <c r="F37" s="443"/>
      <c r="G37" s="443"/>
      <c r="H37" s="443"/>
      <c r="I37" s="444"/>
      <c r="J37" s="24"/>
      <c r="K37" s="196"/>
    </row>
    <row r="38" spans="1:11" ht="14.25" customHeight="1" thickBot="1" x14ac:dyDescent="0.25">
      <c r="A38" s="197"/>
      <c r="B38" s="445"/>
      <c r="C38" s="445"/>
      <c r="D38" s="445"/>
      <c r="E38" s="446"/>
      <c r="F38" s="447"/>
      <c r="G38" s="447"/>
      <c r="H38" s="447"/>
      <c r="I38" s="448"/>
      <c r="J38" s="29"/>
      <c r="K38" s="198"/>
    </row>
    <row r="39" spans="1:11" s="59" customFormat="1" ht="14.25" customHeight="1" thickTop="1" x14ac:dyDescent="0.2">
      <c r="A39" s="111"/>
      <c r="B39" s="112"/>
      <c r="C39" s="112"/>
      <c r="D39" s="112"/>
      <c r="E39" s="113"/>
      <c r="F39" s="113"/>
      <c r="G39" s="113"/>
      <c r="H39" s="113"/>
      <c r="I39" s="171" t="s">
        <v>78</v>
      </c>
      <c r="J39" s="104">
        <f>SUM(J35:J38)</f>
        <v>25.47</v>
      </c>
      <c r="K39" s="172"/>
    </row>
    <row r="40" spans="1:11" ht="14.25" customHeight="1" x14ac:dyDescent="0.2">
      <c r="A40" s="449" t="s">
        <v>25</v>
      </c>
      <c r="B40" s="450"/>
      <c r="C40" s="450"/>
      <c r="D40" s="451"/>
      <c r="E40" s="199"/>
      <c r="F40" s="200"/>
      <c r="G40" s="200"/>
      <c r="H40" s="200"/>
      <c r="I40" s="200"/>
      <c r="J40" s="200"/>
      <c r="K40" s="64"/>
    </row>
    <row r="41" spans="1:11" ht="5.25" customHeight="1" x14ac:dyDescent="0.2">
      <c r="A41" s="72"/>
      <c r="B41" s="73"/>
      <c r="C41" s="73"/>
      <c r="D41" s="73"/>
      <c r="E41" s="201"/>
      <c r="F41" s="74"/>
      <c r="G41" s="74"/>
      <c r="H41" s="74"/>
      <c r="I41" s="74"/>
      <c r="J41" s="74"/>
      <c r="K41" s="75"/>
    </row>
    <row r="42" spans="1:11" x14ac:dyDescent="0.2">
      <c r="A42" s="202" t="s">
        <v>27</v>
      </c>
      <c r="B42" s="45" t="s">
        <v>28</v>
      </c>
      <c r="C42" s="203" t="s">
        <v>38</v>
      </c>
      <c r="D42" s="204" t="s">
        <v>29</v>
      </c>
      <c r="E42" s="379" t="s">
        <v>26</v>
      </c>
      <c r="F42" s="452"/>
      <c r="G42" s="452"/>
      <c r="H42" s="452"/>
      <c r="I42" s="452"/>
      <c r="J42" s="205">
        <f>J24+J32+J39</f>
        <v>1356.3300000000002</v>
      </c>
      <c r="K42" s="64"/>
    </row>
    <row r="43" spans="1:11" ht="14.25" customHeight="1" x14ac:dyDescent="0.2">
      <c r="A43" s="206">
        <v>1612</v>
      </c>
      <c r="B43" s="207">
        <v>639000</v>
      </c>
      <c r="C43" s="208"/>
      <c r="D43" s="209">
        <v>1330.86</v>
      </c>
      <c r="E43" s="210"/>
      <c r="F43" s="59"/>
      <c r="G43" s="59"/>
      <c r="H43" s="59"/>
      <c r="I43" s="59"/>
      <c r="J43" s="85"/>
      <c r="K43" s="76"/>
    </row>
    <row r="44" spans="1:11" ht="14.25" customHeight="1" x14ac:dyDescent="0.2">
      <c r="A44" s="206">
        <v>1612</v>
      </c>
      <c r="B44" s="207">
        <v>649000</v>
      </c>
      <c r="C44" s="208"/>
      <c r="D44" s="209">
        <v>25.47</v>
      </c>
      <c r="E44" s="379" t="s">
        <v>30</v>
      </c>
      <c r="F44" s="380"/>
      <c r="G44" s="380"/>
      <c r="H44" s="380"/>
      <c r="I44" s="380"/>
      <c r="J44" s="84">
        <f>SUMIF(K12:K38, "*", J12:J38)</f>
        <v>1138.68</v>
      </c>
      <c r="K44" s="211" t="s">
        <v>9</v>
      </c>
    </row>
    <row r="45" spans="1:11" ht="14.25" customHeight="1" x14ac:dyDescent="0.2">
      <c r="A45" s="206"/>
      <c r="B45" s="207"/>
      <c r="C45" s="208"/>
      <c r="D45" s="209"/>
      <c r="E45" s="459" t="s">
        <v>31</v>
      </c>
      <c r="F45" s="460"/>
      <c r="G45" s="460"/>
      <c r="H45" s="460"/>
      <c r="I45" s="460"/>
      <c r="J45" s="212"/>
      <c r="K45" s="77"/>
    </row>
    <row r="46" spans="1:11" ht="15" thickBot="1" x14ac:dyDescent="0.25">
      <c r="A46" s="213"/>
      <c r="B46" s="214"/>
      <c r="C46" s="215"/>
      <c r="D46" s="216"/>
      <c r="E46" s="379" t="s">
        <v>75</v>
      </c>
      <c r="F46" s="380"/>
      <c r="G46" s="380"/>
      <c r="H46" s="380"/>
      <c r="I46" s="380"/>
      <c r="J46" s="84">
        <f>J42-J44</f>
        <v>217.65000000000009</v>
      </c>
      <c r="K46" s="64"/>
    </row>
    <row r="47" spans="1:11" ht="14.25" customHeight="1" x14ac:dyDescent="0.2">
      <c r="A47" s="456" t="s">
        <v>32</v>
      </c>
      <c r="B47" s="457"/>
      <c r="C47" s="457"/>
      <c r="D47" s="458"/>
      <c r="E47" s="210"/>
      <c r="F47" s="78"/>
      <c r="G47" s="78"/>
      <c r="H47" s="78"/>
      <c r="I47" s="78"/>
      <c r="J47" s="85"/>
      <c r="K47" s="76"/>
    </row>
    <row r="48" spans="1:11" ht="14.25" customHeight="1" x14ac:dyDescent="0.2">
      <c r="A48" s="217"/>
      <c r="B48" s="218"/>
      <c r="C48" s="218"/>
      <c r="D48" s="219"/>
      <c r="E48" s="379" t="s">
        <v>33</v>
      </c>
      <c r="F48" s="380"/>
      <c r="G48" s="380"/>
      <c r="H48" s="380"/>
      <c r="I48" s="380"/>
      <c r="J48" s="84">
        <v>152</v>
      </c>
      <c r="K48" s="64"/>
    </row>
    <row r="49" spans="1:11" ht="14.25" customHeight="1" x14ac:dyDescent="0.25">
      <c r="A49" s="220"/>
      <c r="B49" s="221"/>
      <c r="C49" s="221"/>
      <c r="D49" s="222"/>
      <c r="E49" s="210"/>
      <c r="F49" s="79"/>
      <c r="G49" s="79"/>
      <c r="H49" s="79"/>
      <c r="I49" s="79"/>
      <c r="J49" s="212"/>
      <c r="K49" s="76"/>
    </row>
    <row r="50" spans="1:11" x14ac:dyDescent="0.2">
      <c r="A50" s="220"/>
      <c r="B50" s="221"/>
      <c r="C50" s="221"/>
      <c r="D50" s="222"/>
      <c r="E50" s="223" t="s">
        <v>103</v>
      </c>
      <c r="F50" s="43"/>
      <c r="G50" s="43"/>
      <c r="H50" s="43"/>
      <c r="I50" s="43"/>
      <c r="J50" s="84">
        <f>IF(J48&lt;J46, J46-J48, 0)</f>
        <v>65.650000000000091</v>
      </c>
      <c r="K50" s="64"/>
    </row>
    <row r="51" spans="1:11" x14ac:dyDescent="0.2">
      <c r="A51" s="220"/>
      <c r="B51" s="221"/>
      <c r="C51" s="221"/>
      <c r="D51" s="222"/>
      <c r="E51" s="210"/>
      <c r="F51" s="46"/>
      <c r="G51" s="46"/>
      <c r="H51" s="46"/>
      <c r="I51" s="44" t="s">
        <v>34</v>
      </c>
      <c r="J51" s="84">
        <f>IF(J48&gt;J46, J48-J46, 0)</f>
        <v>0</v>
      </c>
      <c r="K51" s="64"/>
    </row>
    <row r="52" spans="1:11" ht="5.25" customHeight="1" x14ac:dyDescent="0.2">
      <c r="A52" s="224"/>
      <c r="B52" s="225"/>
      <c r="C52" s="225"/>
      <c r="D52" s="226"/>
      <c r="E52" s="227"/>
      <c r="F52" s="80"/>
      <c r="G52" s="80"/>
      <c r="H52" s="80"/>
      <c r="I52" s="12"/>
      <c r="J52" s="81"/>
      <c r="K52" s="82"/>
    </row>
    <row r="53" spans="1:11" ht="23.25" customHeight="1" x14ac:dyDescent="0.2">
      <c r="A53" s="30" t="s">
        <v>35</v>
      </c>
      <c r="B53" s="32"/>
      <c r="C53" s="439">
        <f ca="1">TODAY()</f>
        <v>46028</v>
      </c>
      <c r="D53" s="440"/>
      <c r="E53" s="32" t="s">
        <v>36</v>
      </c>
      <c r="F53" s="32"/>
      <c r="G53" s="32"/>
      <c r="H53" s="32"/>
      <c r="I53" s="33" t="s">
        <v>2</v>
      </c>
      <c r="J53" s="32"/>
      <c r="K53" s="63"/>
    </row>
    <row r="54" spans="1:11" ht="23.25" customHeight="1" x14ac:dyDescent="0.2">
      <c r="A54" s="34" t="s">
        <v>37</v>
      </c>
      <c r="B54" s="228"/>
      <c r="C54" s="36"/>
      <c r="D54" s="37"/>
      <c r="E54" s="228"/>
      <c r="F54" s="228"/>
      <c r="G54" s="228"/>
      <c r="H54" s="228"/>
      <c r="I54" s="228"/>
      <c r="J54" s="228"/>
      <c r="K54" s="63"/>
    </row>
  </sheetData>
  <sheetProtection algorithmName="SHA-512" hashValue="fmHCDoc5+E4yOZTWM/KXKNIRRXfaEsBwJjad+N/xAdpGCVD7Na3xvOBNfttuQAjdbXFxFyeo+hNLIL8cSAG8lw==" saltValue="ySWHAFOvAv0h2xYxYkJUNQ==" spinCount="100000" sheet="1"/>
  <mergeCells count="31">
    <mergeCell ref="I6:J6"/>
    <mergeCell ref="A7:J7"/>
    <mergeCell ref="B26:K26"/>
    <mergeCell ref="A33:J33"/>
    <mergeCell ref="A12:A13"/>
    <mergeCell ref="A14:A17"/>
    <mergeCell ref="A25:J25"/>
    <mergeCell ref="A8:B8"/>
    <mergeCell ref="C8:K8"/>
    <mergeCell ref="A9:K9"/>
    <mergeCell ref="A10:B10"/>
    <mergeCell ref="C10:E10"/>
    <mergeCell ref="I10:K10"/>
    <mergeCell ref="E34:I34"/>
    <mergeCell ref="B36:D36"/>
    <mergeCell ref="E36:I36"/>
    <mergeCell ref="E44:I44"/>
    <mergeCell ref="A47:D47"/>
    <mergeCell ref="E45:I45"/>
    <mergeCell ref="E46:I46"/>
    <mergeCell ref="B35:D35"/>
    <mergeCell ref="E35:I35"/>
    <mergeCell ref="B34:D34"/>
    <mergeCell ref="E48:I48"/>
    <mergeCell ref="C53:D53"/>
    <mergeCell ref="B37:D37"/>
    <mergeCell ref="E37:I37"/>
    <mergeCell ref="B38:D38"/>
    <mergeCell ref="E38:I38"/>
    <mergeCell ref="A40:D40"/>
    <mergeCell ref="E42:I42"/>
  </mergeCells>
  <hyperlinks>
    <hyperlink ref="A40:D40" r:id="rId1" display="EXPENSE DISTRIBUTION" xr:uid="{00000000-0004-0000-0500-000000000000}"/>
    <hyperlink ref="A21" r:id="rId2" location="AuthorizedTravel" xr:uid="{00000000-0004-0000-0500-000001000000}"/>
    <hyperlink ref="A18" r:id="rId3" xr:uid="{00000000-0004-0000-0500-000002000000}"/>
    <hyperlink ref="A19" r:id="rId4" location="AuthorizedTravel" xr:uid="{00000000-0004-0000-0500-000003000000}"/>
    <hyperlink ref="A12:A13" r:id="rId5" location="TravelArrangements" display="http://www.regent.edu/admin/busoff/aptravel.cfm - TravelArrangements" xr:uid="{00000000-0004-0000-0500-000004000000}"/>
    <hyperlink ref="E34:I34" r:id="rId6" location="Meals" display="Business Purpose" xr:uid="{00000000-0004-0000-0500-000005000000}"/>
  </hyperlinks>
  <pageMargins left="0.35" right="0.2" top="0.25" bottom="0.25" header="0.3" footer="0.3"/>
  <pageSetup orientation="portrait" r:id="rId7"/>
  <drawing r:id="rId8"/>
  <legacy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59999389629810485"/>
  </sheetPr>
  <dimension ref="A1:L55"/>
  <sheetViews>
    <sheetView topLeftCell="A10" workbookViewId="0">
      <selection activeCell="B13" sqref="B13"/>
    </sheetView>
  </sheetViews>
  <sheetFormatPr defaultRowHeight="14.25" x14ac:dyDescent="0.2"/>
  <cols>
    <col min="1" max="1" width="18.140625" style="60" customWidth="1"/>
    <col min="2" max="2" width="13.28515625" style="60" customWidth="1"/>
    <col min="3" max="9" width="7.85546875" style="60" customWidth="1"/>
    <col min="10" max="10" width="9.7109375" style="60" customWidth="1"/>
    <col min="11" max="11" width="2.85546875" style="60" customWidth="1"/>
    <col min="12" max="16384" width="9.140625" style="60"/>
  </cols>
  <sheetData>
    <row r="1" spans="1:11" s="59" customFormat="1" ht="7.5" customHeight="1" x14ac:dyDescent="0.2"/>
    <row r="2" spans="1:11" x14ac:dyDescent="0.2">
      <c r="A2" s="1"/>
      <c r="B2" s="1"/>
      <c r="C2" s="1"/>
      <c r="D2" s="1"/>
      <c r="E2" s="1"/>
      <c r="F2" s="1"/>
      <c r="G2" s="1"/>
      <c r="H2" s="1"/>
      <c r="I2" s="1"/>
      <c r="J2" s="1"/>
      <c r="K2" s="59"/>
    </row>
    <row r="3" spans="1:11" ht="25.5" x14ac:dyDescent="0.35">
      <c r="A3" s="1"/>
      <c r="B3" s="1"/>
      <c r="C3" s="1"/>
      <c r="D3" s="61" t="s">
        <v>0</v>
      </c>
      <c r="E3" s="1"/>
      <c r="F3" s="1"/>
      <c r="G3" s="1"/>
      <c r="H3" s="1"/>
      <c r="I3" s="1"/>
      <c r="J3" s="147"/>
      <c r="K3" s="59"/>
    </row>
    <row r="4" spans="1:11" ht="11.25" customHeight="1" x14ac:dyDescent="0.35">
      <c r="A4" s="1"/>
      <c r="B4" s="1"/>
      <c r="C4" s="1"/>
      <c r="D4" s="62"/>
      <c r="E4" s="1"/>
      <c r="F4" s="1"/>
      <c r="G4" s="1"/>
      <c r="H4" s="1"/>
      <c r="I4" s="1"/>
      <c r="J4" s="147"/>
      <c r="K4" s="59"/>
    </row>
    <row r="5" spans="1:11" ht="5.25" customHeight="1" x14ac:dyDescent="0.2">
      <c r="A5" s="1"/>
      <c r="B5" s="1"/>
      <c r="C5" s="1"/>
      <c r="D5" s="1"/>
      <c r="E5" s="1"/>
      <c r="F5" s="1"/>
      <c r="G5" s="1"/>
      <c r="H5" s="1"/>
      <c r="I5" s="1"/>
      <c r="J5" s="148"/>
      <c r="K5" s="59"/>
    </row>
    <row r="6" spans="1:11" ht="18" customHeight="1" x14ac:dyDescent="0.2">
      <c r="A6" s="4" t="s">
        <v>1</v>
      </c>
      <c r="B6" s="149" t="s">
        <v>63</v>
      </c>
      <c r="C6" s="149"/>
      <c r="D6" s="5"/>
      <c r="E6" s="5"/>
      <c r="F6" s="5"/>
      <c r="G6" s="5"/>
      <c r="H6" s="6" t="s">
        <v>2</v>
      </c>
      <c r="I6" s="331">
        <f ca="1">TODAY()</f>
        <v>46028</v>
      </c>
      <c r="J6" s="331"/>
      <c r="K6" s="63"/>
    </row>
    <row r="7" spans="1:11" ht="15" x14ac:dyDescent="0.25">
      <c r="A7" s="465" t="s">
        <v>3</v>
      </c>
      <c r="B7" s="466"/>
      <c r="C7" s="466"/>
      <c r="D7" s="466"/>
      <c r="E7" s="466"/>
      <c r="F7" s="466"/>
      <c r="G7" s="466"/>
      <c r="H7" s="466"/>
      <c r="I7" s="466"/>
      <c r="J7" s="466"/>
      <c r="K7" s="64"/>
    </row>
    <row r="8" spans="1:11" ht="15" customHeight="1" x14ac:dyDescent="0.2">
      <c r="A8" s="334" t="s">
        <v>4</v>
      </c>
      <c r="B8" s="335"/>
      <c r="C8" s="476" t="s">
        <v>117</v>
      </c>
      <c r="D8" s="476"/>
      <c r="E8" s="476"/>
      <c r="F8" s="476"/>
      <c r="G8" s="476"/>
      <c r="H8" s="476"/>
      <c r="I8" s="476"/>
      <c r="J8" s="476"/>
      <c r="K8" s="477"/>
    </row>
    <row r="9" spans="1:11" ht="15" customHeight="1" x14ac:dyDescent="0.2">
      <c r="A9" s="478"/>
      <c r="B9" s="479"/>
      <c r="C9" s="479"/>
      <c r="D9" s="479"/>
      <c r="E9" s="479"/>
      <c r="F9" s="479"/>
      <c r="G9" s="479"/>
      <c r="H9" s="479"/>
      <c r="I9" s="479"/>
      <c r="J9" s="479"/>
      <c r="K9" s="480"/>
    </row>
    <row r="10" spans="1:11" ht="14.25" customHeight="1" x14ac:dyDescent="0.2">
      <c r="A10" s="336" t="s">
        <v>5</v>
      </c>
      <c r="B10" s="337"/>
      <c r="C10" s="499" t="s">
        <v>118</v>
      </c>
      <c r="D10" s="499"/>
      <c r="E10" s="499"/>
      <c r="F10" s="13" t="s">
        <v>6</v>
      </c>
      <c r="G10" s="13"/>
      <c r="H10" s="65"/>
      <c r="I10" s="500" t="s">
        <v>119</v>
      </c>
      <c r="J10" s="500"/>
      <c r="K10" s="501"/>
    </row>
    <row r="11" spans="1:11" ht="14.25" customHeight="1" x14ac:dyDescent="0.2">
      <c r="A11" s="26"/>
      <c r="B11" s="27" t="s">
        <v>7</v>
      </c>
      <c r="C11" s="150" t="s">
        <v>120</v>
      </c>
      <c r="D11" s="150" t="s">
        <v>121</v>
      </c>
      <c r="E11" s="150">
        <v>39623</v>
      </c>
      <c r="F11" s="150">
        <v>39624</v>
      </c>
      <c r="G11" s="150" t="s">
        <v>122</v>
      </c>
      <c r="H11" s="150">
        <v>39627</v>
      </c>
      <c r="I11" s="150">
        <v>39628</v>
      </c>
      <c r="J11" s="28" t="s">
        <v>8</v>
      </c>
      <c r="K11" s="66" t="s">
        <v>9</v>
      </c>
    </row>
    <row r="12" spans="1:11" ht="14.25" customHeight="1" x14ac:dyDescent="0.2">
      <c r="A12" s="471" t="s">
        <v>10</v>
      </c>
      <c r="B12" s="16" t="s">
        <v>206</v>
      </c>
      <c r="C12" s="151"/>
      <c r="D12" s="152"/>
      <c r="E12" s="151"/>
      <c r="F12" s="152"/>
      <c r="G12" s="151"/>
      <c r="H12" s="152"/>
      <c r="I12" s="151"/>
      <c r="J12" s="25" t="str">
        <f>IF(SUM(C12:I12)&lt;&gt;0,SUM(C12:I12),"")</f>
        <v/>
      </c>
      <c r="K12" s="153"/>
    </row>
    <row r="13" spans="1:11" ht="14.25" customHeight="1" x14ac:dyDescent="0.2">
      <c r="A13" s="472"/>
      <c r="B13" s="16" t="s">
        <v>11</v>
      </c>
      <c r="C13" s="154"/>
      <c r="D13" s="155"/>
      <c r="E13" s="154"/>
      <c r="F13" s="155"/>
      <c r="G13" s="154"/>
      <c r="H13" s="155"/>
      <c r="I13" s="154"/>
      <c r="J13" s="24" t="str">
        <f>IF(SUM(C13:I13)&lt;&gt;0,SUM(C13:I13),"")</f>
        <v/>
      </c>
      <c r="K13" s="156"/>
    </row>
    <row r="14" spans="1:11" ht="14.25" customHeight="1" x14ac:dyDescent="0.2">
      <c r="A14" s="473" t="s">
        <v>12</v>
      </c>
      <c r="B14" s="17" t="s">
        <v>13</v>
      </c>
      <c r="C14" s="154"/>
      <c r="D14" s="155"/>
      <c r="E14" s="154"/>
      <c r="F14" s="155"/>
      <c r="G14" s="154"/>
      <c r="H14" s="155"/>
      <c r="I14" s="154"/>
      <c r="J14" s="24" t="str">
        <f>IF(SUM(C14:I14)&lt;&gt;0,SUM(C14:I14),"")</f>
        <v/>
      </c>
      <c r="K14" s="156"/>
    </row>
    <row r="15" spans="1:11" x14ac:dyDescent="0.2">
      <c r="A15" s="474"/>
      <c r="B15" s="17" t="s">
        <v>111</v>
      </c>
      <c r="C15" s="154"/>
      <c r="D15" s="155"/>
      <c r="E15" s="154"/>
      <c r="F15" s="155"/>
      <c r="G15" s="154"/>
      <c r="H15" s="155"/>
      <c r="I15" s="154"/>
      <c r="J15" s="24" t="str">
        <f t="shared" ref="J15:J23" si="0">IF(SUM(C15:I15)&lt;&gt;0,SUM(C15:I15),"")</f>
        <v/>
      </c>
      <c r="K15" s="156"/>
    </row>
    <row r="16" spans="1:11" x14ac:dyDescent="0.2">
      <c r="A16" s="474"/>
      <c r="B16" s="48" t="s">
        <v>64</v>
      </c>
      <c r="C16" s="157"/>
      <c r="D16" s="158">
        <v>79.8</v>
      </c>
      <c r="E16" s="157">
        <v>92.82</v>
      </c>
      <c r="F16" s="158"/>
      <c r="G16" s="157"/>
      <c r="H16" s="158"/>
      <c r="I16" s="157"/>
      <c r="J16" s="24">
        <f t="shared" si="0"/>
        <v>172.62</v>
      </c>
      <c r="K16" s="159"/>
    </row>
    <row r="17" spans="1:12" ht="14.25" customHeight="1" x14ac:dyDescent="0.2">
      <c r="A17" s="475"/>
      <c r="B17" s="20" t="s">
        <v>15</v>
      </c>
      <c r="C17" s="157"/>
      <c r="D17" s="158"/>
      <c r="E17" s="157"/>
      <c r="F17" s="158"/>
      <c r="G17" s="157"/>
      <c r="H17" s="158"/>
      <c r="I17" s="157"/>
      <c r="J17" s="29" t="str">
        <f t="shared" si="0"/>
        <v/>
      </c>
      <c r="K17" s="159"/>
    </row>
    <row r="18" spans="1:12" x14ac:dyDescent="0.2">
      <c r="A18" s="15" t="s">
        <v>16</v>
      </c>
      <c r="B18" s="18" t="s">
        <v>16</v>
      </c>
      <c r="C18" s="160"/>
      <c r="D18" s="161"/>
      <c r="E18" s="160"/>
      <c r="F18" s="161"/>
      <c r="G18" s="160"/>
      <c r="H18" s="161"/>
      <c r="I18" s="160"/>
      <c r="J18" s="22" t="str">
        <f t="shared" si="0"/>
        <v/>
      </c>
      <c r="K18" s="162"/>
    </row>
    <row r="19" spans="1:12" x14ac:dyDescent="0.2">
      <c r="A19" s="295" t="s">
        <v>17</v>
      </c>
      <c r="B19" s="19" t="s">
        <v>61</v>
      </c>
      <c r="C19" s="151"/>
      <c r="D19" s="152"/>
      <c r="E19" s="151"/>
      <c r="F19" s="152"/>
      <c r="G19" s="151"/>
      <c r="H19" s="152"/>
      <c r="I19" s="151"/>
      <c r="J19" s="25" t="str">
        <f t="shared" si="0"/>
        <v/>
      </c>
      <c r="K19" s="153"/>
    </row>
    <row r="20" spans="1:12" x14ac:dyDescent="0.2">
      <c r="A20" s="163"/>
      <c r="B20" s="20" t="s">
        <v>15</v>
      </c>
      <c r="C20" s="164"/>
      <c r="D20" s="165"/>
      <c r="E20" s="164"/>
      <c r="F20" s="165"/>
      <c r="G20" s="164"/>
      <c r="H20" s="165"/>
      <c r="I20" s="164"/>
      <c r="J20" s="23" t="str">
        <f t="shared" si="0"/>
        <v/>
      </c>
      <c r="K20" s="166"/>
    </row>
    <row r="21" spans="1:12" x14ac:dyDescent="0.2">
      <c r="A21" s="296" t="s">
        <v>18</v>
      </c>
      <c r="B21" s="19" t="s">
        <v>19</v>
      </c>
      <c r="C21" s="151">
        <v>8</v>
      </c>
      <c r="D21" s="152"/>
      <c r="E21" s="151"/>
      <c r="F21" s="152"/>
      <c r="G21" s="151"/>
      <c r="H21" s="152"/>
      <c r="I21" s="151"/>
      <c r="J21" s="25">
        <f t="shared" si="0"/>
        <v>8</v>
      </c>
      <c r="K21" s="153"/>
    </row>
    <row r="22" spans="1:12" x14ac:dyDescent="0.2">
      <c r="A22" s="167"/>
      <c r="B22" s="21" t="s">
        <v>20</v>
      </c>
      <c r="C22" s="154">
        <v>10</v>
      </c>
      <c r="D22" s="155">
        <v>10</v>
      </c>
      <c r="E22" s="154"/>
      <c r="F22" s="155">
        <v>10</v>
      </c>
      <c r="G22" s="154"/>
      <c r="H22" s="155">
        <v>10</v>
      </c>
      <c r="I22" s="154">
        <v>10</v>
      </c>
      <c r="J22" s="24">
        <f t="shared" si="0"/>
        <v>50</v>
      </c>
      <c r="K22" s="156"/>
      <c r="L22" s="67"/>
    </row>
    <row r="23" spans="1:12" ht="15" thickBot="1" x14ac:dyDescent="0.25">
      <c r="A23" s="167"/>
      <c r="B23" s="39" t="s">
        <v>21</v>
      </c>
      <c r="C23" s="168">
        <v>20</v>
      </c>
      <c r="D23" s="169">
        <v>40</v>
      </c>
      <c r="E23" s="168">
        <v>20</v>
      </c>
      <c r="F23" s="169">
        <v>20</v>
      </c>
      <c r="G23" s="168">
        <v>40</v>
      </c>
      <c r="H23" s="169">
        <v>20</v>
      </c>
      <c r="I23" s="168"/>
      <c r="J23" s="29">
        <f t="shared" si="0"/>
        <v>160</v>
      </c>
      <c r="K23" s="170"/>
      <c r="L23" s="67"/>
    </row>
    <row r="24" spans="1:12" ht="15.75" customHeight="1" thickTop="1" x14ac:dyDescent="0.2">
      <c r="A24" s="102"/>
      <c r="B24" s="103"/>
      <c r="C24" s="108"/>
      <c r="D24" s="108"/>
      <c r="E24" s="108"/>
      <c r="F24" s="108"/>
      <c r="G24" s="108"/>
      <c r="H24" s="108"/>
      <c r="I24" s="171" t="s">
        <v>78</v>
      </c>
      <c r="J24" s="104">
        <f>SUM(J12:J23)</f>
        <v>390.62</v>
      </c>
      <c r="K24" s="240"/>
      <c r="L24" s="67"/>
    </row>
    <row r="25" spans="1:12" ht="15" x14ac:dyDescent="0.25">
      <c r="A25" s="465" t="s">
        <v>23</v>
      </c>
      <c r="B25" s="466"/>
      <c r="C25" s="466"/>
      <c r="D25" s="466"/>
      <c r="E25" s="466"/>
      <c r="F25" s="466"/>
      <c r="G25" s="466"/>
      <c r="H25" s="466"/>
      <c r="I25" s="466"/>
      <c r="J25" s="466"/>
      <c r="K25" s="64"/>
    </row>
    <row r="26" spans="1:12" x14ac:dyDescent="0.2">
      <c r="A26" s="42" t="s">
        <v>62</v>
      </c>
      <c r="B26" s="467"/>
      <c r="C26" s="467"/>
      <c r="D26" s="467"/>
      <c r="E26" s="467"/>
      <c r="F26" s="467"/>
      <c r="G26" s="467"/>
      <c r="H26" s="467"/>
      <c r="I26" s="467"/>
      <c r="J26" s="467"/>
      <c r="K26" s="468"/>
    </row>
    <row r="27" spans="1:12" ht="14.25" customHeight="1" x14ac:dyDescent="0.2">
      <c r="A27" s="229" t="s">
        <v>24</v>
      </c>
      <c r="B27" s="174"/>
      <c r="C27" s="175"/>
      <c r="D27" s="175"/>
      <c r="E27" s="175"/>
      <c r="F27" s="175"/>
      <c r="G27" s="175"/>
      <c r="H27" s="175"/>
      <c r="I27" s="175"/>
      <c r="J27" s="41" t="s">
        <v>8</v>
      </c>
      <c r="K27" s="71" t="s">
        <v>9</v>
      </c>
    </row>
    <row r="28" spans="1:12" x14ac:dyDescent="0.2">
      <c r="A28" s="244" t="s">
        <v>131</v>
      </c>
      <c r="B28" s="177" t="s">
        <v>123</v>
      </c>
      <c r="C28" s="178">
        <v>10.5</v>
      </c>
      <c r="D28" s="179"/>
      <c r="E28" s="178"/>
      <c r="F28" s="179"/>
      <c r="G28" s="178"/>
      <c r="H28" s="179"/>
      <c r="I28" s="178"/>
      <c r="J28" s="38">
        <f>IF(SUM(C28:I28)&lt;&gt;0,SUM(C28:I28),"")</f>
        <v>10.5</v>
      </c>
      <c r="K28" s="180"/>
    </row>
    <row r="29" spans="1:12" ht="14.25" customHeight="1" x14ac:dyDescent="0.2">
      <c r="A29" s="245" t="s">
        <v>125</v>
      </c>
      <c r="B29" s="182" t="s">
        <v>124</v>
      </c>
      <c r="C29" s="154">
        <v>75.599999999999994</v>
      </c>
      <c r="D29" s="155">
        <v>42</v>
      </c>
      <c r="E29" s="154">
        <v>241.5</v>
      </c>
      <c r="F29" s="155">
        <v>264.60000000000002</v>
      </c>
      <c r="G29" s="154">
        <v>126</v>
      </c>
      <c r="H29" s="155">
        <v>98.7</v>
      </c>
      <c r="I29" s="154"/>
      <c r="J29" s="7">
        <f>IF(SUM(C29:I29)&lt;&gt;0,SUM(C29:I29),"")</f>
        <v>848.40000000000009</v>
      </c>
      <c r="K29" s="183"/>
    </row>
    <row r="30" spans="1:12" x14ac:dyDescent="0.2">
      <c r="A30" s="245" t="s">
        <v>126</v>
      </c>
      <c r="B30" s="184" t="s">
        <v>127</v>
      </c>
      <c r="C30" s="154">
        <v>210</v>
      </c>
      <c r="D30" s="155">
        <v>105</v>
      </c>
      <c r="E30" s="154">
        <v>125.79</v>
      </c>
      <c r="F30" s="155"/>
      <c r="G30" s="154"/>
      <c r="H30" s="155"/>
      <c r="I30" s="154"/>
      <c r="J30" s="7">
        <f>IF(SUM(C30:I30)&lt;&gt;0,SUM(C30:I30),"")</f>
        <v>440.79</v>
      </c>
      <c r="K30" s="183"/>
    </row>
    <row r="31" spans="1:12" ht="14.25" customHeight="1" thickBot="1" x14ac:dyDescent="0.25">
      <c r="A31" s="246"/>
      <c r="B31" s="186"/>
      <c r="C31" s="187"/>
      <c r="D31" s="188"/>
      <c r="E31" s="187"/>
      <c r="F31" s="188"/>
      <c r="G31" s="187"/>
      <c r="H31" s="188"/>
      <c r="I31" s="187"/>
      <c r="J31" s="7" t="str">
        <f>IF(SUM(C31:I31)&lt;&gt;0,SUM(C31:I31),"")</f>
        <v/>
      </c>
      <c r="K31" s="189"/>
    </row>
    <row r="32" spans="1:12" ht="14.25" customHeight="1" thickTop="1" x14ac:dyDescent="0.2">
      <c r="A32" s="11"/>
      <c r="B32" s="109"/>
      <c r="C32" s="110"/>
      <c r="D32" s="110"/>
      <c r="E32" s="110"/>
      <c r="F32" s="110"/>
      <c r="G32" s="110"/>
      <c r="H32" s="110"/>
      <c r="I32" s="190" t="s">
        <v>78</v>
      </c>
      <c r="J32" s="104">
        <f>SUM(J28:J31)</f>
        <v>1299.69</v>
      </c>
      <c r="K32" s="240"/>
    </row>
    <row r="33" spans="1:11" ht="15" x14ac:dyDescent="0.25">
      <c r="A33" s="469" t="s">
        <v>22</v>
      </c>
      <c r="B33" s="470"/>
      <c r="C33" s="470"/>
      <c r="D33" s="470"/>
      <c r="E33" s="470"/>
      <c r="F33" s="470"/>
      <c r="G33" s="470"/>
      <c r="H33" s="470"/>
      <c r="I33" s="470"/>
      <c r="J33" s="470"/>
      <c r="K33" s="96"/>
    </row>
    <row r="34" spans="1:11" ht="14.25" customHeight="1" x14ac:dyDescent="0.2">
      <c r="A34" s="105" t="s">
        <v>39</v>
      </c>
      <c r="B34" s="387" t="s">
        <v>83</v>
      </c>
      <c r="C34" s="387"/>
      <c r="D34" s="387"/>
      <c r="E34" s="453" t="s">
        <v>82</v>
      </c>
      <c r="F34" s="454"/>
      <c r="G34" s="454"/>
      <c r="H34" s="454"/>
      <c r="I34" s="455"/>
      <c r="J34" s="100" t="s">
        <v>8</v>
      </c>
      <c r="K34" s="66" t="s">
        <v>9</v>
      </c>
    </row>
    <row r="35" spans="1:11" ht="14.25" customHeight="1" x14ac:dyDescent="0.2">
      <c r="A35" s="192">
        <v>39623</v>
      </c>
      <c r="B35" s="487" t="s">
        <v>130</v>
      </c>
      <c r="C35" s="487"/>
      <c r="D35" s="487"/>
      <c r="E35" s="488" t="s">
        <v>128</v>
      </c>
      <c r="F35" s="489"/>
      <c r="G35" s="489"/>
      <c r="H35" s="489"/>
      <c r="I35" s="490"/>
      <c r="J35" s="25">
        <v>224.7</v>
      </c>
      <c r="K35" s="193"/>
    </row>
    <row r="36" spans="1:11" ht="14.25" customHeight="1" x14ac:dyDescent="0.2">
      <c r="A36" s="194">
        <v>39623</v>
      </c>
      <c r="B36" s="487" t="s">
        <v>130</v>
      </c>
      <c r="C36" s="487"/>
      <c r="D36" s="487"/>
      <c r="E36" s="491" t="s">
        <v>132</v>
      </c>
      <c r="F36" s="492"/>
      <c r="G36" s="492"/>
      <c r="H36" s="492"/>
      <c r="I36" s="493"/>
      <c r="J36" s="24">
        <v>178.5</v>
      </c>
      <c r="K36" s="195"/>
    </row>
    <row r="37" spans="1:11" ht="14.25" customHeight="1" x14ac:dyDescent="0.2">
      <c r="A37" s="194"/>
      <c r="B37" s="494"/>
      <c r="C37" s="494"/>
      <c r="D37" s="494"/>
      <c r="E37" s="491"/>
      <c r="F37" s="492"/>
      <c r="G37" s="492"/>
      <c r="H37" s="492"/>
      <c r="I37" s="493"/>
      <c r="J37" s="24"/>
      <c r="K37" s="196"/>
    </row>
    <row r="38" spans="1:11" ht="14.25" customHeight="1" thickBot="1" x14ac:dyDescent="0.25">
      <c r="A38" s="197"/>
      <c r="B38" s="495"/>
      <c r="C38" s="495"/>
      <c r="D38" s="495"/>
      <c r="E38" s="496"/>
      <c r="F38" s="497"/>
      <c r="G38" s="497"/>
      <c r="H38" s="497"/>
      <c r="I38" s="498"/>
      <c r="J38" s="29"/>
      <c r="K38" s="247"/>
    </row>
    <row r="39" spans="1:11" s="59" customFormat="1" ht="14.25" customHeight="1" thickTop="1" x14ac:dyDescent="0.2">
      <c r="A39" s="111"/>
      <c r="B39" s="112"/>
      <c r="C39" s="112"/>
      <c r="D39" s="112"/>
      <c r="E39" s="113"/>
      <c r="F39" s="113"/>
      <c r="G39" s="113"/>
      <c r="H39" s="113"/>
      <c r="I39" s="171" t="s">
        <v>78</v>
      </c>
      <c r="J39" s="104">
        <f>SUM(J35:J38)</f>
        <v>403.2</v>
      </c>
      <c r="K39" s="240"/>
    </row>
    <row r="40" spans="1:11" ht="14.25" customHeight="1" x14ac:dyDescent="0.2">
      <c r="A40" s="449" t="s">
        <v>25</v>
      </c>
      <c r="B40" s="450"/>
      <c r="C40" s="450"/>
      <c r="D40" s="450"/>
      <c r="E40" s="237"/>
      <c r="F40" s="200"/>
      <c r="G40" s="200"/>
      <c r="H40" s="200"/>
      <c r="I40" s="200"/>
      <c r="J40" s="200"/>
      <c r="K40" s="64"/>
    </row>
    <row r="41" spans="1:11" ht="5.25" customHeight="1" x14ac:dyDescent="0.2">
      <c r="A41" s="72"/>
      <c r="B41" s="73"/>
      <c r="C41" s="73"/>
      <c r="D41" s="73"/>
      <c r="E41" s="201"/>
      <c r="F41" s="74"/>
      <c r="G41" s="74"/>
      <c r="H41" s="74"/>
      <c r="I41" s="74"/>
      <c r="J41" s="74"/>
      <c r="K41" s="75"/>
    </row>
    <row r="42" spans="1:11" ht="15" customHeight="1" x14ac:dyDescent="0.2">
      <c r="A42" s="202" t="s">
        <v>27</v>
      </c>
      <c r="B42" s="45" t="s">
        <v>28</v>
      </c>
      <c r="C42" s="203" t="s">
        <v>38</v>
      </c>
      <c r="D42" s="236" t="s">
        <v>29</v>
      </c>
      <c r="E42" s="379" t="s">
        <v>26</v>
      </c>
      <c r="F42" s="380"/>
      <c r="G42" s="380"/>
      <c r="H42" s="380"/>
      <c r="I42" s="381"/>
      <c r="J42" s="248">
        <f>J24+J32+J39</f>
        <v>2093.5099999999998</v>
      </c>
      <c r="K42" s="249"/>
    </row>
    <row r="43" spans="1:11" ht="14.25" customHeight="1" x14ac:dyDescent="0.2">
      <c r="A43" s="206">
        <v>1109</v>
      </c>
      <c r="B43" s="207">
        <v>685100</v>
      </c>
      <c r="C43" s="208" t="s">
        <v>129</v>
      </c>
      <c r="D43" s="250">
        <v>440.79</v>
      </c>
      <c r="E43" s="251"/>
      <c r="F43" s="59"/>
      <c r="G43" s="59"/>
      <c r="H43" s="59"/>
      <c r="I43" s="59"/>
      <c r="J43" s="85"/>
      <c r="K43" s="76"/>
    </row>
    <row r="44" spans="1:11" ht="14.25" customHeight="1" x14ac:dyDescent="0.2">
      <c r="A44" s="206">
        <v>1109</v>
      </c>
      <c r="B44" s="207">
        <v>649000</v>
      </c>
      <c r="C44" s="208" t="s">
        <v>129</v>
      </c>
      <c r="D44" s="250">
        <v>1251.5999999999999</v>
      </c>
      <c r="E44" s="379" t="s">
        <v>30</v>
      </c>
      <c r="F44" s="380"/>
      <c r="G44" s="380"/>
      <c r="H44" s="380"/>
      <c r="I44" s="381"/>
      <c r="J44" s="242">
        <f>SUMIF(K12:K38, "*", J12:J38)</f>
        <v>0</v>
      </c>
      <c r="K44" s="211" t="s">
        <v>9</v>
      </c>
    </row>
    <row r="45" spans="1:11" ht="14.25" customHeight="1" x14ac:dyDescent="0.2">
      <c r="A45" s="206">
        <v>1109</v>
      </c>
      <c r="B45" s="207">
        <v>689000</v>
      </c>
      <c r="C45" s="208" t="s">
        <v>129</v>
      </c>
      <c r="D45" s="250">
        <v>401.12</v>
      </c>
      <c r="E45" s="382" t="s">
        <v>113</v>
      </c>
      <c r="F45" s="383"/>
      <c r="G45" s="383"/>
      <c r="H45" s="383"/>
      <c r="I45" s="383"/>
      <c r="J45" s="212"/>
      <c r="K45" s="77"/>
    </row>
    <row r="46" spans="1:11" ht="15" customHeight="1" x14ac:dyDescent="0.2">
      <c r="A46" s="230"/>
      <c r="B46" s="231"/>
      <c r="C46" s="208"/>
      <c r="D46" s="252"/>
      <c r="E46" s="384" t="s">
        <v>75</v>
      </c>
      <c r="F46" s="385"/>
      <c r="G46" s="385"/>
      <c r="H46" s="385"/>
      <c r="I46" s="386"/>
      <c r="J46" s="243">
        <f>J42-J44</f>
        <v>2093.5099999999998</v>
      </c>
      <c r="K46" s="241"/>
    </row>
    <row r="47" spans="1:11" ht="6" customHeight="1" x14ac:dyDescent="0.2">
      <c r="A47" s="377"/>
      <c r="B47" s="378"/>
      <c r="C47" s="378"/>
      <c r="D47" s="378"/>
      <c r="E47" s="239"/>
      <c r="F47" s="78"/>
      <c r="G47" s="78"/>
      <c r="H47" s="78"/>
      <c r="I47" s="78"/>
      <c r="J47" s="85"/>
      <c r="K47" s="76"/>
    </row>
    <row r="48" spans="1:11" s="59" customFormat="1" ht="12" customHeight="1" x14ac:dyDescent="0.2">
      <c r="A48" s="379" t="s">
        <v>32</v>
      </c>
      <c r="B48" s="380"/>
      <c r="C48" s="380"/>
      <c r="D48" s="380"/>
      <c r="E48" s="239"/>
      <c r="F48" s="78"/>
      <c r="G48" s="78"/>
      <c r="H48" s="78"/>
      <c r="I48" s="78"/>
      <c r="J48" s="85"/>
      <c r="K48" s="76"/>
    </row>
    <row r="49" spans="1:11" ht="14.25" customHeight="1" x14ac:dyDescent="0.2">
      <c r="A49" s="217"/>
      <c r="B49" s="218"/>
      <c r="C49" s="218"/>
      <c r="D49" s="218"/>
      <c r="E49" s="384" t="s">
        <v>33</v>
      </c>
      <c r="F49" s="385"/>
      <c r="G49" s="385"/>
      <c r="H49" s="385"/>
      <c r="I49" s="386"/>
      <c r="J49" s="243"/>
      <c r="K49" s="241"/>
    </row>
    <row r="50" spans="1:11" ht="14.25" customHeight="1" x14ac:dyDescent="0.25">
      <c r="A50" s="220"/>
      <c r="B50" s="221"/>
      <c r="C50" s="221"/>
      <c r="D50" s="221"/>
      <c r="E50" s="210"/>
      <c r="F50" s="79"/>
      <c r="G50" s="79"/>
      <c r="H50" s="79"/>
      <c r="I50" s="79"/>
      <c r="J50" s="212"/>
      <c r="K50" s="76"/>
    </row>
    <row r="51" spans="1:11" x14ac:dyDescent="0.2">
      <c r="A51" s="220"/>
      <c r="B51" s="221"/>
      <c r="C51" s="221"/>
      <c r="D51" s="221"/>
      <c r="E51" s="223" t="s">
        <v>112</v>
      </c>
      <c r="F51" s="232" t="s">
        <v>114</v>
      </c>
      <c r="G51" s="232"/>
      <c r="H51" s="232"/>
      <c r="I51" s="43"/>
      <c r="J51" s="243">
        <f>IF(J49&lt;J46, J46-J49, 0)</f>
        <v>2093.5099999999998</v>
      </c>
      <c r="K51" s="241"/>
    </row>
    <row r="52" spans="1:11" x14ac:dyDescent="0.2">
      <c r="A52" s="220"/>
      <c r="B52" s="221"/>
      <c r="C52" s="221"/>
      <c r="D52" s="221"/>
      <c r="E52" s="210"/>
      <c r="F52" s="46"/>
      <c r="G52" s="46"/>
      <c r="H52" s="46"/>
      <c r="I52" s="44" t="s">
        <v>34</v>
      </c>
      <c r="J52" s="243">
        <f>IF(J49&gt;J46, J49-J46, 0)</f>
        <v>0</v>
      </c>
      <c r="K52" s="241"/>
    </row>
    <row r="53" spans="1:11" ht="5.25" customHeight="1" x14ac:dyDescent="0.2">
      <c r="A53" s="224"/>
      <c r="B53" s="225"/>
      <c r="C53" s="225"/>
      <c r="D53" s="225"/>
      <c r="E53" s="227"/>
      <c r="F53" s="80"/>
      <c r="G53" s="80"/>
      <c r="H53" s="80"/>
      <c r="I53" s="12"/>
      <c r="J53" s="81"/>
      <c r="K53" s="82"/>
    </row>
    <row r="54" spans="1:11" ht="23.25" customHeight="1" x14ac:dyDescent="0.2">
      <c r="A54" s="30" t="s">
        <v>35</v>
      </c>
      <c r="B54" s="486"/>
      <c r="C54" s="486"/>
      <c r="D54" s="126">
        <f ca="1">TODAY()</f>
        <v>46028</v>
      </c>
      <c r="E54" s="32" t="s">
        <v>36</v>
      </c>
      <c r="F54" s="32"/>
      <c r="G54" s="32"/>
      <c r="H54" s="32"/>
      <c r="I54" s="33" t="s">
        <v>2</v>
      </c>
      <c r="J54" s="32"/>
      <c r="K54" s="63"/>
    </row>
    <row r="55" spans="1:11" ht="23.25" customHeight="1" x14ac:dyDescent="0.2">
      <c r="A55" s="34" t="s">
        <v>37</v>
      </c>
      <c r="B55" s="228"/>
      <c r="C55" s="36"/>
      <c r="D55" s="37"/>
      <c r="E55" s="228"/>
      <c r="F55" s="228"/>
      <c r="G55" s="228"/>
      <c r="H55" s="228"/>
      <c r="I55" s="228"/>
      <c r="J55" s="228"/>
      <c r="K55" s="63"/>
    </row>
  </sheetData>
  <sheetProtection algorithmName="SHA-512" hashValue="qoYrKY5Q3bP2/Z2By3E/UsaK6fJti6zEJursaJrvnhxiwwFh6fztqKHioxGTgFIZH1VUm0FFNwV8FlQQySSXBg==" saltValue="Xuh5haIMS/ZkBwoPSG6MTQ==" spinCount="100000" sheet="1" objects="1" scenarios="1"/>
  <mergeCells count="32">
    <mergeCell ref="B34:D34"/>
    <mergeCell ref="E34:I34"/>
    <mergeCell ref="I6:J6"/>
    <mergeCell ref="A7:J7"/>
    <mergeCell ref="A8:B8"/>
    <mergeCell ref="C8:K8"/>
    <mergeCell ref="A9:K9"/>
    <mergeCell ref="A10:B10"/>
    <mergeCell ref="C10:E10"/>
    <mergeCell ref="I10:K10"/>
    <mergeCell ref="A12:A13"/>
    <mergeCell ref="A14:A17"/>
    <mergeCell ref="A25:J25"/>
    <mergeCell ref="B26:K26"/>
    <mergeCell ref="A33:J33"/>
    <mergeCell ref="E45:I45"/>
    <mergeCell ref="B35:D35"/>
    <mergeCell ref="E35:I35"/>
    <mergeCell ref="B36:D36"/>
    <mergeCell ref="E36:I36"/>
    <mergeCell ref="B37:D37"/>
    <mergeCell ref="E37:I37"/>
    <mergeCell ref="B38:D38"/>
    <mergeCell ref="E38:I38"/>
    <mergeCell ref="A40:D40"/>
    <mergeCell ref="E42:I42"/>
    <mergeCell ref="E44:I44"/>
    <mergeCell ref="E46:I46"/>
    <mergeCell ref="A47:D47"/>
    <mergeCell ref="A48:D48"/>
    <mergeCell ref="E49:I49"/>
    <mergeCell ref="B54:C54"/>
  </mergeCells>
  <hyperlinks>
    <hyperlink ref="A21" r:id="rId1" location="AuthorizedTravel" xr:uid="{00000000-0004-0000-0600-000000000000}"/>
    <hyperlink ref="A18" r:id="rId2" xr:uid="{00000000-0004-0000-0600-000001000000}"/>
    <hyperlink ref="A19" r:id="rId3" location="AuthorizedTravel" xr:uid="{00000000-0004-0000-0600-000002000000}"/>
    <hyperlink ref="A12:A13" r:id="rId4" location="TravelArrangements" display="http://www.regent.edu/admin/busoff/aptravel.cfm - TravelArrangements" xr:uid="{00000000-0004-0000-0600-000003000000}"/>
    <hyperlink ref="E34:I34" r:id="rId5" location="Meals" display="Business Purpose" xr:uid="{00000000-0004-0000-0600-000004000000}"/>
  </hyperlinks>
  <pageMargins left="0.35" right="0.2" top="0.25" bottom="0.25" header="0.3" footer="0.3"/>
  <pageSetup orientation="portrait" r:id="rId6"/>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Expense Report</vt:lpstr>
      <vt:lpstr>Mileage Log</vt:lpstr>
      <vt:lpstr>Intl Currency Log</vt:lpstr>
      <vt:lpstr>Sheet3</vt:lpstr>
      <vt:lpstr>Instructions</vt:lpstr>
      <vt:lpstr>Sample</vt:lpstr>
      <vt:lpstr>Sample (2)</vt:lpstr>
      <vt:lpstr>Sheet3!_?from_USD_amount_1</vt:lpstr>
      <vt:lpstr>Currency_Type</vt:lpstr>
      <vt:lpstr>'Expense Report'!Print_Area</vt:lpstr>
    </vt:vector>
  </TitlesOfParts>
  <Company>Regent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L. Walton</dc:creator>
  <cp:lastModifiedBy>Teresa Foley</cp:lastModifiedBy>
  <cp:lastPrinted>2012-07-10T18:20:10Z</cp:lastPrinted>
  <dcterms:created xsi:type="dcterms:W3CDTF">2008-02-26T18:27:18Z</dcterms:created>
  <dcterms:modified xsi:type="dcterms:W3CDTF">2026-01-06T14:16:47Z</dcterms:modified>
</cp:coreProperties>
</file>