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M:\Schools\schrsu\LANGUAGE AND LITERATURE\Writing Center\Math Tutoring Lab\Student Resources\MATH 201\Handouts\Excel\"/>
    </mc:Choice>
  </mc:AlternateContent>
  <bookViews>
    <workbookView xWindow="0" yWindow="0" windowWidth="17970" windowHeight="6030"/>
  </bookViews>
  <sheets>
    <sheet name="Chapter 3" sheetId="1" r:id="rId1"/>
    <sheet name="Sheet1" sheetId="7" r:id="rId2"/>
    <sheet name="Chapter 4" sheetId="2" r:id="rId3"/>
    <sheet name="Chapter 5" sheetId="3" state="hidden" r:id="rId4"/>
    <sheet name="Chapter 6" sheetId="4" state="hidden" r:id="rId5"/>
    <sheet name="Chapter 7" sheetId="5" state="hidden" r:id="rId6"/>
    <sheet name="Chapter 8" sheetId="6" state="hidden" r:id="rId7"/>
  </sheets>
  <calcPr calcId="152511"/>
</workbook>
</file>

<file path=xl/calcChain.xml><?xml version="1.0" encoding="utf-8"?>
<calcChain xmlns="http://schemas.openxmlformats.org/spreadsheetml/2006/main">
  <c r="F10" i="7" l="1"/>
  <c r="F9" i="7"/>
  <c r="F22" i="7" a="1"/>
  <c r="F26" i="7" s="1"/>
  <c r="F11" i="7"/>
  <c r="F22" i="7" l="1"/>
  <c r="F23" i="7"/>
  <c r="F24" i="7"/>
  <c r="F25" i="7"/>
  <c r="F92" i="1"/>
  <c r="F91" i="1"/>
  <c r="F93" i="1"/>
  <c r="F12" i="4" l="1"/>
  <c r="F10" i="4"/>
  <c r="F8" i="4"/>
  <c r="F6" i="4"/>
  <c r="F12" i="2" l="1"/>
  <c r="F11" i="2"/>
  <c r="F10" i="2"/>
  <c r="F8" i="2"/>
  <c r="F41" i="1" l="1" a="1"/>
  <c r="F41" i="1" s="1"/>
  <c r="F11" i="1"/>
  <c r="F10" i="1"/>
  <c r="F9" i="1"/>
  <c r="F44" i="1" l="1"/>
  <c r="F43" i="1"/>
  <c r="F42" i="1"/>
  <c r="F45" i="1"/>
  <c r="F77" i="1"/>
  <c r="F76" i="1"/>
  <c r="F61" i="1" l="1"/>
  <c r="F60" i="1"/>
  <c r="F21" i="1"/>
  <c r="F20" i="1"/>
  <c r="F19" i="1"/>
</calcChain>
</file>

<file path=xl/sharedStrings.xml><?xml version="1.0" encoding="utf-8"?>
<sst xmlns="http://schemas.openxmlformats.org/spreadsheetml/2006/main" count="166" uniqueCount="99">
  <si>
    <t>Data Points</t>
  </si>
  <si>
    <t xml:space="preserve">   </t>
  </si>
  <si>
    <t>What to Type</t>
  </si>
  <si>
    <t xml:space="preserve">Note: These are single variable statistics, which require only one column of data points (like with mean, median, and mode). </t>
  </si>
  <si>
    <t xml:space="preserve">Note: These are two variable statistics, which require two columns of data.  Using the Excel formulas for the slope and y-intercept computes the slope and y-intercept of the least-squares regression line (p. 198). </t>
  </si>
  <si>
    <t>A</t>
  </si>
  <si>
    <t>B</t>
  </si>
  <si>
    <t>Here is another Example:</t>
  </si>
  <si>
    <t xml:space="preserve">NOTICE: The column letter and row number changed to accommodate for where the data is found. </t>
  </si>
  <si>
    <t>(Textbook Section 3.2)</t>
  </si>
  <si>
    <t>(Textbook Sections 4.1-4.3)</t>
  </si>
  <si>
    <t>*Notice: There are two columns of data; one for the x-axis and one for the y-axis of the scatter diagrams.</t>
  </si>
  <si>
    <r>
      <t>Note: Notice the change in command from computing</t>
    </r>
    <r>
      <rPr>
        <b/>
        <sz val="11"/>
        <color theme="1"/>
        <rFont val="Calibri"/>
        <family val="2"/>
        <scheme val="minor"/>
      </rPr>
      <t xml:space="preserve"> sample</t>
    </r>
    <r>
      <rPr>
        <sz val="11"/>
        <color theme="1"/>
        <rFont val="Calibri"/>
        <family val="2"/>
        <scheme val="minor"/>
      </rPr>
      <t xml:space="preserve"> standard deviations and variances to </t>
    </r>
    <r>
      <rPr>
        <b/>
        <sz val="11"/>
        <color theme="1"/>
        <rFont val="Calibri"/>
        <family val="2"/>
        <scheme val="minor"/>
      </rPr>
      <t>population</t>
    </r>
    <r>
      <rPr>
        <sz val="11"/>
        <color theme="1"/>
        <rFont val="Calibri"/>
        <family val="2"/>
        <scheme val="minor"/>
      </rPr>
      <t xml:space="preserve"> standard deviations and variance.</t>
    </r>
  </si>
  <si>
    <t xml:space="preserve">There could be hundreds of data points, depending on your experiment. To make sure there are not multiple modes, we use the forumla =MODE.MULT() in an array. </t>
  </si>
  <si>
    <t>Mean:</t>
  </si>
  <si>
    <t>Notice "#N/A" means there are no more applicable answers</t>
  </si>
  <si>
    <t>Step 2:</t>
  </si>
  <si>
    <t>*Note: The information in the parentheses tells Excel where to look for</t>
  </si>
  <si>
    <t>the data (which column (letter) and row (number)).</t>
  </si>
  <si>
    <t>Median:</t>
  </si>
  <si>
    <t>Mode:</t>
  </si>
  <si>
    <t>What to Type:</t>
  </si>
  <si>
    <t>Answers (for Sample Data):</t>
  </si>
  <si>
    <t>Use Excel's Function commands to calculate Mean, Median, and Mode</t>
  </si>
  <si>
    <t>Mean, Median, and Mode using Excel</t>
  </si>
  <si>
    <t>Answers:</t>
  </si>
  <si>
    <t>Data Points (Sample):</t>
  </si>
  <si>
    <t>Data Points:</t>
  </si>
  <si>
    <t>Answer:</t>
  </si>
  <si>
    <t>First Mode:</t>
  </si>
  <si>
    <t>Second Mode:</t>
  </si>
  <si>
    <t>Third Mode:</t>
  </si>
  <si>
    <t>Fourth Mode:</t>
  </si>
  <si>
    <t>Fifth Mode:</t>
  </si>
  <si>
    <t>Use Excel's Function commands to calculate Standard Deviation and Variance</t>
  </si>
  <si>
    <t>Multiple Modes using Excel</t>
  </si>
  <si>
    <t>Sample Variance and Standard Deviation using Excel</t>
  </si>
  <si>
    <t>Variance:</t>
  </si>
  <si>
    <t>Standard Deviation:</t>
  </si>
  <si>
    <t>Population Variance and Standard Deviation using Excel</t>
  </si>
  <si>
    <t>Step 1:</t>
  </si>
  <si>
    <t>Enter Data Points:</t>
  </si>
  <si>
    <t>Enter your data:</t>
  </si>
  <si>
    <t>=AVERAGE(A5:A14)</t>
  </si>
  <si>
    <t>=MEDIAN(A5:A14)</t>
  </si>
  <si>
    <t>=MODE.SNGL(A5:A14) *</t>
  </si>
  <si>
    <t>* This one takes into account one mode. There could very easily be more than one mode.        See next Multiple Modes.</t>
  </si>
  <si>
    <t>=AVERAGE(A18:A32)</t>
  </si>
  <si>
    <t>=MEDIAN(A18:A32)</t>
  </si>
  <si>
    <t>=MODE.SNGL(A18:A32)</t>
  </si>
  <si>
    <t xml:space="preserve"> 1. Highlight an entire column to use for answer space by clicking on the letter;                                            2. Type "=MODE.MULT(A38:A51);"  3. Press CTRL, SHIFT, ENTER</t>
  </si>
  <si>
    <t>=VAR.S(A58:A67)</t>
  </si>
  <si>
    <t>=STDEV.S(A58:A67)</t>
  </si>
  <si>
    <t>=VAR.P(A74:A83)</t>
  </si>
  <si>
    <t>=STDEV.P(A74:A83)</t>
  </si>
  <si>
    <t>Use Excel's Function commands to calculate each of the following:</t>
  </si>
  <si>
    <t>Slope*:</t>
  </si>
  <si>
    <t>Y-Intercept*:</t>
  </si>
  <si>
    <r>
      <t>Coefficient of Determination (R</t>
    </r>
    <r>
      <rPr>
        <vertAlign val="superscript"/>
        <sz val="11"/>
        <color theme="1"/>
        <rFont val="Calibri"/>
        <family val="2"/>
        <scheme val="minor"/>
      </rPr>
      <t>2</t>
    </r>
    <r>
      <rPr>
        <sz val="11"/>
        <color theme="1"/>
        <rFont val="Calibri"/>
        <family val="2"/>
        <scheme val="minor"/>
      </rPr>
      <t>)*:</t>
    </r>
  </si>
  <si>
    <t>Correlation Coefficient (r) :</t>
  </si>
  <si>
    <t>Correlation Coefficient, Slope, Coefficient of Determination using Excel</t>
  </si>
  <si>
    <t>=CORREL(A90:A99, B90:B99)</t>
  </si>
  <si>
    <t>=SLOPE(B90:B99, A90:A99)</t>
  </si>
  <si>
    <t>=INTERCEPT(B90:B99, A90:A99)</t>
  </si>
  <si>
    <t>=RSQ(B90:B99, A90:A99)</t>
  </si>
  <si>
    <t>*For computing these statistics, you must list the y-values first (B90:B99) then the x-values (A90:A99).</t>
  </si>
  <si>
    <t>Computing Binomial Probabilities using Excel</t>
  </si>
  <si>
    <t>Probability of x Successes (P(x)):</t>
  </si>
  <si>
    <t>Standard Deviation (σ):</t>
  </si>
  <si>
    <t>Mean (µ):</t>
  </si>
  <si>
    <r>
      <t>Probability of x or fewer Successes (P(X</t>
    </r>
    <r>
      <rPr>
        <sz val="11"/>
        <color theme="1"/>
        <rFont val="Calibri"/>
        <family val="2"/>
      </rPr>
      <t>≤x)):</t>
    </r>
  </si>
  <si>
    <t>=PRODUCT(B6,B7)</t>
  </si>
  <si>
    <t>=BINOM.DIST(B8,B6,B7,FALSE)</t>
  </si>
  <si>
    <t>=BINOM.DIST(B8,B6,B7,TRUE)</t>
  </si>
  <si>
    <t>Given</t>
  </si>
  <si>
    <t>Value</t>
  </si>
  <si>
    <t>Number of Trials (n):</t>
  </si>
  <si>
    <t>Probability of Success (p):</t>
  </si>
  <si>
    <t>Number of Successes (x):</t>
  </si>
  <si>
    <t>PUT IMPORTANT NOTES HERE</t>
  </si>
  <si>
    <t>(Textbook Section 6.2)</t>
  </si>
  <si>
    <t>Compute the following using the respective Excel formula.</t>
  </si>
  <si>
    <t>Enter given information.</t>
  </si>
  <si>
    <t>=SQRT(PRODUCT(B6,B7,(1-B7)))</t>
  </si>
  <si>
    <t>(Textbook Section 3.4)</t>
  </si>
  <si>
    <t>Use Excel's Function commands to calculate the First, Second, and Third Quartile</t>
  </si>
  <si>
    <t>1st Quartile:</t>
  </si>
  <si>
    <t>2nd Quartile:</t>
  </si>
  <si>
    <t>3rd Quartile:</t>
  </si>
  <si>
    <t>=QUARTILE.INC(A89:A98,3)</t>
  </si>
  <si>
    <t>=QUARTILE.INC(A89:A98,1)</t>
  </si>
  <si>
    <t>=QUARTILE.INC(A89:A98,2)</t>
  </si>
  <si>
    <t>Note: Notice the 2nd Quartile is the same as the Median. This is an alternative way to find the Median.</t>
  </si>
  <si>
    <t>First, Second, and Third Quartiles</t>
  </si>
  <si>
    <t>=AVERAGE(A5:A9)</t>
  </si>
  <si>
    <t>=MEDIAN(A5:A9)</t>
  </si>
  <si>
    <t>=MODE.SNGL(A5:A9) *</t>
  </si>
  <si>
    <t xml:space="preserve"> 1. Highlight an entire column to use for answer space by clicking on the letter;                                            2. Type "=MODE.MULT(A19:A26);"  3. Press CTRL, SHIFT, ENTER</t>
  </si>
  <si>
    <r>
      <rPr>
        <b/>
        <sz val="16"/>
        <color rgb="FFC00000"/>
        <rFont val="Calibri"/>
        <family val="2"/>
        <scheme val="minor"/>
      </rPr>
      <t xml:space="preserve">Important Note: </t>
    </r>
    <r>
      <rPr>
        <sz val="16"/>
        <color rgb="FFC00000"/>
        <rFont val="Calibri"/>
        <family val="2"/>
        <scheme val="minor"/>
      </rPr>
      <t>This resource is intended to be helpful but it may not contain all that you are needing.       If you require additional assistance, we encourage you to use Google and search for more tools and/or contact your Instructor.</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</si>
</sst>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8" x14ac:knownFonts="1">
    <font>
      <sz val="11"/>
      <color theme="1"/>
      <name val="Calibri"/>
      <family val="2"/>
      <scheme val="minor"/>
    </font>
    <font>
      <vertAlign val="superscript"/>
      <sz val="11"/>
      <color theme="1"/>
      <name val="Calibri"/>
      <family val="2"/>
      <scheme val="minor"/>
    </font>
    <font>
      <b/>
      <sz val="11"/>
      <color theme="1"/>
      <name val="Calibri"/>
      <family val="2"/>
      <scheme val="minor"/>
    </font>
    <font>
      <sz val="11"/>
      <name val="Calibri"/>
      <family val="2"/>
      <scheme val="minor"/>
    </font>
    <font>
      <b/>
      <sz val="14"/>
      <color theme="1"/>
      <name val="Calibri"/>
      <family val="2"/>
      <scheme val="minor"/>
    </font>
    <font>
      <sz val="11"/>
      <color theme="1"/>
      <name val="Calibri"/>
      <family val="2"/>
    </font>
    <font>
      <sz val="16"/>
      <color rgb="FFC00000"/>
      <name val="Calibri"/>
      <family val="2"/>
      <scheme val="minor"/>
    </font>
    <font>
      <b/>
      <sz val="16"/>
      <color rgb="FFC00000"/>
      <name val="Calibri"/>
      <family val="2"/>
      <scheme val="minor"/>
    </font>
  </fonts>
  <fills count="7">
    <fill>
      <patternFill patternType="none"/>
    </fill>
    <fill>
      <patternFill patternType="gray125"/>
    </fill>
    <fill>
      <patternFill patternType="solid">
        <fgColor theme="0" tint="-0.14996795556505021"/>
        <bgColor indexed="64"/>
      </patternFill>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top style="medium">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medium">
        <color auto="1"/>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thin">
        <color auto="1"/>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right/>
      <top style="medium">
        <color indexed="64"/>
      </top>
      <bottom style="medium">
        <color indexed="64"/>
      </bottom>
      <diagonal/>
    </border>
    <border>
      <left style="medium">
        <color auto="1"/>
      </left>
      <right style="medium">
        <color indexed="64"/>
      </right>
      <top/>
      <bottom/>
      <diagonal/>
    </border>
    <border>
      <left style="medium">
        <color auto="1"/>
      </left>
      <right style="medium">
        <color auto="1"/>
      </right>
      <top/>
      <bottom style="medium">
        <color indexed="64"/>
      </bottom>
      <diagonal/>
    </border>
    <border>
      <left style="medium">
        <color auto="1"/>
      </left>
      <right style="medium">
        <color auto="1"/>
      </right>
      <top style="thin">
        <color auto="1"/>
      </top>
      <bottom/>
      <diagonal/>
    </border>
    <border>
      <left style="medium">
        <color indexed="64"/>
      </left>
      <right style="medium">
        <color indexed="64"/>
      </right>
      <top style="medium">
        <color indexed="64"/>
      </top>
      <bottom/>
      <diagonal/>
    </border>
    <border>
      <left style="medium">
        <color auto="1"/>
      </left>
      <right/>
      <top style="thin">
        <color auto="1"/>
      </top>
      <bottom style="medium">
        <color auto="1"/>
      </bottom>
      <diagonal/>
    </border>
    <border>
      <left/>
      <right style="medium">
        <color auto="1"/>
      </right>
      <top style="medium">
        <color auto="1"/>
      </top>
      <bottom style="thin">
        <color auto="1"/>
      </bottom>
      <diagonal/>
    </border>
    <border>
      <left style="medium">
        <color indexed="64"/>
      </left>
      <right/>
      <top style="medium">
        <color indexed="64"/>
      </top>
      <bottom style="thin">
        <color auto="1"/>
      </bottom>
      <diagonal/>
    </border>
    <border>
      <left style="medium">
        <color auto="1"/>
      </left>
      <right/>
      <top style="thin">
        <color auto="1"/>
      </top>
      <bottom style="thin">
        <color auto="1"/>
      </bottom>
      <diagonal/>
    </border>
    <border>
      <left/>
      <right/>
      <top style="medium">
        <color auto="1"/>
      </top>
      <bottom style="thin">
        <color auto="1"/>
      </bottom>
      <diagonal/>
    </border>
    <border>
      <left/>
      <right/>
      <top style="thin">
        <color auto="1"/>
      </top>
      <bottom style="thin">
        <color auto="1"/>
      </bottom>
      <diagonal/>
    </border>
  </borders>
  <cellStyleXfs count="1">
    <xf numFmtId="0" fontId="0" fillId="0" borderId="0"/>
  </cellStyleXfs>
  <cellXfs count="208">
    <xf numFmtId="0" fontId="0" fillId="0" borderId="0" xfId="0"/>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13" xfId="0" applyBorder="1"/>
    <xf numFmtId="0" fontId="0" fillId="0" borderId="18" xfId="0" applyBorder="1" applyAlignment="1">
      <alignment horizontal="center"/>
    </xf>
    <xf numFmtId="0" fontId="0" fillId="0" borderId="0" xfId="0" applyBorder="1" applyAlignment="1">
      <alignment horizontal="center"/>
    </xf>
    <xf numFmtId="0" fontId="0" fillId="0" borderId="0" xfId="0" applyBorder="1"/>
    <xf numFmtId="0" fontId="0" fillId="0" borderId="0" xfId="0"/>
    <xf numFmtId="49" fontId="0" fillId="0" borderId="0" xfId="0" applyNumberFormat="1" applyBorder="1" applyAlignment="1">
      <alignment horizontal="left" vertical="center" wrapText="1"/>
    </xf>
    <xf numFmtId="49" fontId="0" fillId="0" borderId="0" xfId="0" applyNumberFormat="1" applyBorder="1" applyAlignment="1">
      <alignment vertical="top" wrapText="1"/>
    </xf>
    <xf numFmtId="49" fontId="0" fillId="0" borderId="0" xfId="0" applyNumberFormat="1" applyBorder="1" applyAlignment="1">
      <alignment horizontal="left" vertical="top" wrapText="1"/>
    </xf>
    <xf numFmtId="49" fontId="0" fillId="0" borderId="0" xfId="0" applyNumberFormat="1" applyBorder="1" applyAlignment="1">
      <alignment vertical="center" wrapText="1"/>
    </xf>
    <xf numFmtId="0" fontId="0" fillId="0" borderId="0" xfId="0"/>
    <xf numFmtId="0" fontId="0" fillId="0" borderId="0" xfId="0"/>
    <xf numFmtId="0" fontId="0" fillId="0" borderId="0" xfId="0"/>
    <xf numFmtId="0" fontId="0" fillId="0" borderId="0" xfId="0" applyBorder="1" applyAlignment="1">
      <alignment horizontal="center" vertical="top" wrapText="1"/>
    </xf>
    <xf numFmtId="0" fontId="0" fillId="3" borderId="1" xfId="0" applyFill="1" applyBorder="1" applyAlignment="1">
      <alignment horizontal="center"/>
    </xf>
    <xf numFmtId="0" fontId="0" fillId="0" borderId="0" xfId="0" applyBorder="1" applyAlignment="1">
      <alignment horizontal="center" vertical="center" wrapText="1"/>
    </xf>
    <xf numFmtId="0" fontId="0" fillId="0" borderId="11" xfId="0" applyBorder="1" applyAlignment="1">
      <alignment horizontal="center" vertical="center" wrapText="1"/>
    </xf>
    <xf numFmtId="0" fontId="0" fillId="0" borderId="8" xfId="0" applyBorder="1" applyAlignment="1">
      <alignment horizontal="center" vertical="top" wrapText="1"/>
    </xf>
    <xf numFmtId="0" fontId="0" fillId="0" borderId="10" xfId="0" applyBorder="1"/>
    <xf numFmtId="0" fontId="0" fillId="0" borderId="11" xfId="0" applyBorder="1"/>
    <xf numFmtId="0" fontId="0" fillId="0" borderId="0" xfId="0" applyBorder="1" applyAlignment="1"/>
    <xf numFmtId="0" fontId="0" fillId="0" borderId="11" xfId="0" applyBorder="1" applyAlignment="1"/>
    <xf numFmtId="0" fontId="0" fillId="0" borderId="0" xfId="0" applyBorder="1"/>
    <xf numFmtId="0" fontId="0" fillId="0" borderId="0" xfId="0" applyBorder="1" applyAlignment="1"/>
    <xf numFmtId="0" fontId="0" fillId="0" borderId="10" xfId="0" applyBorder="1" applyAlignment="1">
      <alignment horizontal="center"/>
    </xf>
    <xf numFmtId="0" fontId="0" fillId="0" borderId="10" xfId="0" applyBorder="1" applyAlignment="1"/>
    <xf numFmtId="0" fontId="0" fillId="0" borderId="0" xfId="0" applyBorder="1" applyAlignment="1">
      <alignment wrapText="1"/>
    </xf>
    <xf numFmtId="0" fontId="0" fillId="0" borderId="0" xfId="0" applyBorder="1" applyAlignment="1">
      <alignment horizontal="right"/>
    </xf>
    <xf numFmtId="0" fontId="0" fillId="0" borderId="12" xfId="0" applyBorder="1"/>
    <xf numFmtId="0" fontId="0" fillId="0" borderId="14" xfId="0" applyBorder="1"/>
    <xf numFmtId="49" fontId="0" fillId="0" borderId="18" xfId="0" applyNumberFormat="1" applyBorder="1" applyAlignment="1">
      <alignment horizontal="center"/>
    </xf>
    <xf numFmtId="0" fontId="0" fillId="0" borderId="22" xfId="0" applyBorder="1" applyAlignment="1">
      <alignment horizontal="center"/>
    </xf>
    <xf numFmtId="49" fontId="0" fillId="0" borderId="21" xfId="0" applyNumberFormat="1" applyBorder="1" applyAlignment="1">
      <alignment horizontal="center"/>
    </xf>
    <xf numFmtId="49" fontId="0" fillId="0" borderId="3" xfId="0" applyNumberFormat="1" applyBorder="1" applyAlignment="1">
      <alignment horizontal="center"/>
    </xf>
    <xf numFmtId="0" fontId="0" fillId="0" borderId="23" xfId="0" applyBorder="1" applyAlignment="1">
      <alignment horizontal="center"/>
    </xf>
    <xf numFmtId="0" fontId="0" fillId="3" borderId="7" xfId="0" applyFill="1" applyBorder="1" applyAlignment="1">
      <alignment horizontal="center"/>
    </xf>
    <xf numFmtId="49" fontId="0" fillId="0" borderId="22" xfId="0" applyNumberFormat="1" applyBorder="1" applyAlignment="1">
      <alignment horizontal="center"/>
    </xf>
    <xf numFmtId="49" fontId="0" fillId="0" borderId="0" xfId="0" applyNumberFormat="1" applyBorder="1" applyAlignment="1">
      <alignment horizontal="center"/>
    </xf>
    <xf numFmtId="0" fontId="0" fillId="0" borderId="5" xfId="0" applyBorder="1"/>
    <xf numFmtId="0" fontId="0" fillId="0" borderId="8" xfId="0" applyBorder="1"/>
    <xf numFmtId="0" fontId="0" fillId="0" borderId="9" xfId="0" applyBorder="1"/>
    <xf numFmtId="0" fontId="0" fillId="5" borderId="6" xfId="0" applyFill="1" applyBorder="1"/>
    <xf numFmtId="0" fontId="0" fillId="5" borderId="15" xfId="0" applyFill="1" applyBorder="1"/>
    <xf numFmtId="0" fontId="0" fillId="5" borderId="3" xfId="0" applyFill="1" applyBorder="1"/>
    <xf numFmtId="0" fontId="0" fillId="3" borderId="16" xfId="0" applyFill="1" applyBorder="1" applyAlignment="1">
      <alignment horizontal="center"/>
    </xf>
    <xf numFmtId="0" fontId="0" fillId="3" borderId="1" xfId="0" applyFill="1" applyBorder="1"/>
    <xf numFmtId="0" fontId="0" fillId="5" borderId="18" xfId="0" applyFill="1" applyBorder="1"/>
    <xf numFmtId="0" fontId="0" fillId="5" borderId="2" xfId="0" applyFill="1" applyBorder="1"/>
    <xf numFmtId="0" fontId="0" fillId="0" borderId="0" xfId="0" applyAlignment="1">
      <alignment vertical="center"/>
    </xf>
    <xf numFmtId="49" fontId="3" fillId="2" borderId="18" xfId="0" applyNumberFormat="1" applyFont="1" applyFill="1" applyBorder="1" applyAlignment="1">
      <alignment horizontal="left"/>
    </xf>
    <xf numFmtId="49" fontId="3" fillId="2" borderId="2" xfId="0" applyNumberFormat="1" applyFont="1" applyFill="1" applyBorder="1" applyAlignment="1">
      <alignment horizontal="left"/>
    </xf>
    <xf numFmtId="49" fontId="3" fillId="2" borderId="3" xfId="0" applyNumberFormat="1" applyFont="1" applyFill="1" applyBorder="1" applyAlignment="1">
      <alignment horizontal="left"/>
    </xf>
    <xf numFmtId="0" fontId="0" fillId="0" borderId="0" xfId="0" applyBorder="1" applyAlignment="1">
      <alignment vertical="top" wrapText="1"/>
    </xf>
    <xf numFmtId="0" fontId="0" fillId="0" borderId="11" xfId="0" applyBorder="1" applyAlignment="1">
      <alignment vertical="top" wrapText="1"/>
    </xf>
    <xf numFmtId="164" fontId="0" fillId="0" borderId="0" xfId="0" applyNumberFormat="1" applyBorder="1" applyAlignment="1">
      <alignment horizontal="center"/>
    </xf>
    <xf numFmtId="0" fontId="0" fillId="0" borderId="14" xfId="0" applyBorder="1" applyAlignment="1">
      <alignment vertical="top" wrapText="1"/>
    </xf>
    <xf numFmtId="0" fontId="0" fillId="3" borderId="23" xfId="0" applyFill="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2" xfId="0" applyBorder="1" applyAlignment="1">
      <alignment horizontal="center"/>
    </xf>
    <xf numFmtId="164" fontId="0" fillId="5" borderId="26" xfId="0" applyNumberFormat="1" applyFill="1" applyBorder="1" applyAlignment="1">
      <alignment horizontal="center"/>
    </xf>
    <xf numFmtId="164" fontId="0" fillId="5" borderId="24" xfId="0" applyNumberFormat="1" applyFill="1" applyBorder="1" applyAlignment="1">
      <alignment horizontal="center"/>
    </xf>
    <xf numFmtId="0" fontId="0" fillId="4" borderId="25" xfId="0" applyFill="1" applyBorder="1" applyAlignment="1">
      <alignment horizontal="center"/>
    </xf>
    <xf numFmtId="0" fontId="0" fillId="0" borderId="10" xfId="0" applyBorder="1" applyAlignment="1"/>
    <xf numFmtId="0" fontId="0" fillId="0" borderId="0" xfId="0" applyBorder="1" applyAlignment="1"/>
    <xf numFmtId="0" fontId="0" fillId="0" borderId="5" xfId="0" applyBorder="1" applyAlignment="1"/>
    <xf numFmtId="0" fontId="0" fillId="0" borderId="8" xfId="0" applyBorder="1" applyAlignment="1"/>
    <xf numFmtId="0" fontId="0" fillId="0" borderId="0" xfId="0" applyBorder="1" applyAlignment="1">
      <alignment horizontal="left"/>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0" fillId="0" borderId="21" xfId="0" applyBorder="1" applyAlignment="1">
      <alignment horizontal="center" vertical="center" wrapText="1"/>
    </xf>
    <xf numFmtId="0" fontId="0" fillId="4" borderId="18" xfId="0" applyFill="1" applyBorder="1" applyAlignment="1">
      <alignment horizontal="center"/>
    </xf>
    <xf numFmtId="49" fontId="0" fillId="0" borderId="2" xfId="0" applyNumberFormat="1" applyBorder="1" applyAlignment="1">
      <alignment horizontal="center"/>
    </xf>
    <xf numFmtId="49" fontId="0" fillId="0" borderId="11" xfId="0" applyNumberFormat="1" applyBorder="1" applyAlignment="1">
      <alignment vertical="center" wrapText="1"/>
    </xf>
    <xf numFmtId="49" fontId="0" fillId="0" borderId="0" xfId="0" applyNumberFormat="1" applyBorder="1" applyAlignment="1">
      <alignment horizontal="center" vertical="center" wrapText="1"/>
    </xf>
    <xf numFmtId="0" fontId="0" fillId="3" borderId="5" xfId="0" applyFill="1" applyBorder="1" applyAlignment="1">
      <alignment horizontal="center"/>
    </xf>
    <xf numFmtId="0" fontId="0" fillId="0" borderId="21" xfId="0" applyBorder="1" applyAlignment="1">
      <alignment horizontal="center" wrapText="1"/>
    </xf>
    <xf numFmtId="0" fontId="0" fillId="0" borderId="2" xfId="0" applyBorder="1" applyAlignment="1">
      <alignment horizontal="center" wrapText="1"/>
    </xf>
    <xf numFmtId="0" fontId="0" fillId="0" borderId="0" xfId="0" applyBorder="1" applyAlignment="1">
      <alignment vertical="center" wrapText="1"/>
    </xf>
    <xf numFmtId="0" fontId="0" fillId="0" borderId="21" xfId="0" applyBorder="1" applyAlignment="1">
      <alignment horizontal="center"/>
    </xf>
    <xf numFmtId="0" fontId="0" fillId="5" borderId="26" xfId="0" applyFill="1" applyBorder="1"/>
    <xf numFmtId="0" fontId="0" fillId="5" borderId="12" xfId="0" applyFill="1" applyBorder="1"/>
    <xf numFmtId="0" fontId="0" fillId="5" borderId="2" xfId="0" applyFill="1" applyBorder="1" applyAlignment="1">
      <alignment vertical="center" wrapText="1"/>
    </xf>
    <xf numFmtId="2" fontId="0" fillId="0" borderId="4" xfId="0" applyNumberFormat="1" applyBorder="1" applyAlignment="1">
      <alignment horizontal="center" vertical="center"/>
    </xf>
    <xf numFmtId="2" fontId="0" fillId="0" borderId="2" xfId="0" applyNumberFormat="1" applyBorder="1" applyAlignment="1">
      <alignment horizontal="center"/>
    </xf>
    <xf numFmtId="0" fontId="0" fillId="0" borderId="0" xfId="0" applyNumberFormat="1" applyBorder="1" applyAlignment="1">
      <alignment vertical="top" wrapText="1"/>
    </xf>
    <xf numFmtId="0" fontId="0" fillId="0" borderId="14" xfId="0" applyNumberFormat="1" applyBorder="1" applyAlignment="1">
      <alignment vertical="top" wrapText="1"/>
    </xf>
    <xf numFmtId="0" fontId="0" fillId="0" borderId="13" xfId="0" applyNumberFormat="1" applyBorder="1" applyAlignment="1">
      <alignment vertical="top" wrapText="1"/>
    </xf>
    <xf numFmtId="0" fontId="0" fillId="0" borderId="13" xfId="0" applyBorder="1" applyAlignment="1">
      <alignment horizontal="center" vertical="center" wrapText="1"/>
    </xf>
    <xf numFmtId="0" fontId="0" fillId="0" borderId="0" xfId="0" applyBorder="1" applyAlignment="1">
      <alignment horizontal="center" vertical="top" wrapText="1"/>
    </xf>
    <xf numFmtId="0" fontId="0" fillId="0" borderId="10" xfId="0" applyBorder="1" applyAlignment="1"/>
    <xf numFmtId="0" fontId="0" fillId="0" borderId="0" xfId="0" applyBorder="1" applyAlignment="1"/>
    <xf numFmtId="0" fontId="0" fillId="5" borderId="2" xfId="0" applyFill="1" applyBorder="1" applyAlignment="1">
      <alignment horizontal="center"/>
    </xf>
    <xf numFmtId="0" fontId="0" fillId="5" borderId="4" xfId="0" applyFill="1" applyBorder="1" applyAlignment="1">
      <alignment horizontal="center"/>
    </xf>
    <xf numFmtId="0" fontId="0" fillId="5" borderId="3" xfId="0" applyFill="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0" xfId="0" applyBorder="1" applyAlignment="1">
      <alignment horizontal="center"/>
    </xf>
    <xf numFmtId="0" fontId="0" fillId="0" borderId="0" xfId="0" applyBorder="1" applyAlignment="1">
      <alignment vertical="top"/>
    </xf>
    <xf numFmtId="0" fontId="0" fillId="0" borderId="11" xfId="0" applyBorder="1" applyAlignment="1">
      <alignment vertical="top"/>
    </xf>
    <xf numFmtId="49" fontId="0" fillId="0" borderId="3" xfId="0" applyNumberFormat="1" applyBorder="1" applyAlignment="1">
      <alignment horizontal="center" vertical="top"/>
    </xf>
    <xf numFmtId="0" fontId="0" fillId="0" borderId="1" xfId="0" applyBorder="1" applyAlignment="1">
      <alignment vertical="top"/>
    </xf>
    <xf numFmtId="0" fontId="0" fillId="0" borderId="3" xfId="0" applyBorder="1" applyAlignment="1">
      <alignment horizontal="center" vertical="top"/>
    </xf>
    <xf numFmtId="0" fontId="0" fillId="0" borderId="0" xfId="0" applyBorder="1" applyAlignment="1"/>
    <xf numFmtId="0" fontId="0" fillId="3" borderId="16" xfId="0" applyFill="1" applyBorder="1" applyAlignment="1">
      <alignment horizontal="center"/>
    </xf>
    <xf numFmtId="49" fontId="0" fillId="0" borderId="0" xfId="0" applyNumberFormat="1" applyBorder="1" applyAlignment="1">
      <alignment horizontal="center" vertical="center" wrapText="1"/>
    </xf>
    <xf numFmtId="0" fontId="0" fillId="0" borderId="0" xfId="0" applyBorder="1" applyAlignment="1">
      <alignment horizontal="center"/>
    </xf>
    <xf numFmtId="0" fontId="0" fillId="0" borderId="0" xfId="0" applyBorder="1" applyAlignment="1">
      <alignment horizontal="center" vertical="center"/>
    </xf>
    <xf numFmtId="0" fontId="0" fillId="0" borderId="14" xfId="0" applyBorder="1" applyAlignment="1">
      <alignment horizontal="center" vertical="center"/>
    </xf>
    <xf numFmtId="0" fontId="0" fillId="0" borderId="18" xfId="0" applyBorder="1"/>
    <xf numFmtId="0" fontId="0" fillId="0" borderId="2" xfId="0" applyBorder="1"/>
    <xf numFmtId="0" fontId="0" fillId="0" borderId="3" xfId="0" applyBorder="1"/>
    <xf numFmtId="0" fontId="0" fillId="3" borderId="1" xfId="0" applyFill="1" applyBorder="1" applyAlignment="1"/>
    <xf numFmtId="0" fontId="0" fillId="0" borderId="13" xfId="0" applyBorder="1" applyAlignment="1">
      <alignment vertical="center" wrapText="1"/>
    </xf>
    <xf numFmtId="0" fontId="0" fillId="0" borderId="5" xfId="0"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12" xfId="0" applyBorder="1" applyAlignment="1">
      <alignment horizontal="center" vertical="top" wrapText="1"/>
    </xf>
    <xf numFmtId="0" fontId="0" fillId="0" borderId="14" xfId="0" applyBorder="1" applyAlignment="1">
      <alignment horizontal="center" vertical="top" wrapText="1"/>
    </xf>
    <xf numFmtId="0" fontId="0" fillId="0" borderId="13" xfId="0" applyBorder="1" applyAlignment="1">
      <alignment horizontal="center" vertical="top" wrapText="1"/>
    </xf>
    <xf numFmtId="0" fontId="0" fillId="0" borderId="10" xfId="0" applyBorder="1" applyAlignment="1">
      <alignment horizontal="center" vertical="top" wrapText="1"/>
    </xf>
    <xf numFmtId="0" fontId="0" fillId="0" borderId="0" xfId="0" applyBorder="1" applyAlignment="1">
      <alignment horizontal="center" vertical="top" wrapText="1"/>
    </xf>
    <xf numFmtId="0" fontId="0" fillId="0" borderId="11" xfId="0" applyBorder="1" applyAlignment="1">
      <alignment horizontal="center" vertical="top" wrapText="1"/>
    </xf>
    <xf numFmtId="0" fontId="4" fillId="3" borderId="16" xfId="0" applyFont="1" applyFill="1" applyBorder="1" applyAlignment="1">
      <alignment horizontal="center"/>
    </xf>
    <xf numFmtId="0" fontId="4" fillId="3" borderId="19" xfId="0" applyFont="1" applyFill="1" applyBorder="1" applyAlignment="1">
      <alignment horizontal="center"/>
    </xf>
    <xf numFmtId="0" fontId="4" fillId="3" borderId="17" xfId="0" applyFont="1" applyFill="1" applyBorder="1" applyAlignment="1">
      <alignment horizontal="center"/>
    </xf>
    <xf numFmtId="0" fontId="0" fillId="0" borderId="5" xfId="0" applyBorder="1" applyAlignment="1"/>
    <xf numFmtId="0" fontId="0" fillId="0" borderId="8" xfId="0" applyBorder="1" applyAlignment="1"/>
    <xf numFmtId="0" fontId="0" fillId="0" borderId="10" xfId="0" applyBorder="1" applyAlignment="1"/>
    <xf numFmtId="0" fontId="0" fillId="0" borderId="0" xfId="0" applyBorder="1" applyAlignment="1"/>
    <xf numFmtId="0" fontId="0" fillId="0" borderId="0" xfId="0" applyBorder="1" applyAlignment="1">
      <alignment horizontal="left"/>
    </xf>
    <xf numFmtId="0" fontId="0" fillId="0" borderId="11" xfId="0" applyBorder="1" applyAlignment="1">
      <alignment horizontal="left"/>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0" fillId="3" borderId="16" xfId="0" applyFill="1" applyBorder="1" applyAlignment="1">
      <alignment horizontal="center"/>
    </xf>
    <xf numFmtId="0" fontId="0" fillId="3" borderId="17" xfId="0" applyFill="1" applyBorder="1" applyAlignment="1">
      <alignment horizontal="center"/>
    </xf>
    <xf numFmtId="49" fontId="0" fillId="0" borderId="10" xfId="0" applyNumberFormat="1" applyBorder="1" applyAlignment="1">
      <alignment horizontal="center" vertical="center" wrapText="1"/>
    </xf>
    <xf numFmtId="49" fontId="0" fillId="0" borderId="0" xfId="0" applyNumberFormat="1" applyBorder="1" applyAlignment="1">
      <alignment horizontal="center" vertical="center" wrapText="1"/>
    </xf>
    <xf numFmtId="49" fontId="0" fillId="0" borderId="11" xfId="0" applyNumberFormat="1" applyBorder="1" applyAlignment="1">
      <alignment horizontal="center" vertical="center" wrapText="1"/>
    </xf>
    <xf numFmtId="49" fontId="0" fillId="0" borderId="12" xfId="0" applyNumberFormat="1" applyBorder="1" applyAlignment="1">
      <alignment horizontal="center" vertical="center" wrapText="1"/>
    </xf>
    <xf numFmtId="49" fontId="0" fillId="0" borderId="14" xfId="0" applyNumberFormat="1" applyBorder="1" applyAlignment="1">
      <alignment horizontal="center" vertical="center" wrapText="1"/>
    </xf>
    <xf numFmtId="49" fontId="0" fillId="0" borderId="13" xfId="0" applyNumberFormat="1" applyBorder="1" applyAlignment="1">
      <alignment horizontal="center" vertical="center" wrapText="1"/>
    </xf>
    <xf numFmtId="0" fontId="0" fillId="0" borderId="0" xfId="0" applyBorder="1" applyAlignment="1">
      <alignment horizontal="left" vertical="top" wrapText="1"/>
    </xf>
    <xf numFmtId="0" fontId="0" fillId="0" borderId="11" xfId="0" applyBorder="1" applyAlignment="1">
      <alignment horizontal="left" vertical="top" wrapText="1"/>
    </xf>
    <xf numFmtId="49" fontId="0" fillId="0" borderId="23" xfId="0" applyNumberFormat="1" applyBorder="1" applyAlignment="1">
      <alignment horizontal="left" vertical="top" wrapText="1"/>
    </xf>
    <xf numFmtId="49" fontId="0" fillId="0" borderId="20" xfId="0" applyNumberFormat="1" applyBorder="1" applyAlignment="1">
      <alignment horizontal="left" vertical="top" wrapText="1"/>
    </xf>
    <xf numFmtId="49" fontId="0" fillId="0" borderId="21" xfId="0" applyNumberFormat="1" applyBorder="1" applyAlignment="1">
      <alignment horizontal="left" vertical="top" wrapText="1"/>
    </xf>
    <xf numFmtId="0" fontId="0" fillId="0" borderId="5" xfId="0" applyNumberFormat="1" applyBorder="1" applyAlignment="1">
      <alignment horizontal="center" vertical="top" wrapText="1"/>
    </xf>
    <xf numFmtId="0" fontId="0" fillId="0" borderId="8" xfId="0" applyNumberFormat="1" applyBorder="1" applyAlignment="1">
      <alignment horizontal="center" vertical="top" wrapText="1"/>
    </xf>
    <xf numFmtId="0" fontId="0" fillId="0" borderId="9" xfId="0" applyNumberFormat="1" applyBorder="1" applyAlignment="1">
      <alignment horizontal="center" vertical="top" wrapText="1"/>
    </xf>
    <xf numFmtId="0" fontId="0" fillId="0" borderId="12" xfId="0" applyNumberFormat="1" applyBorder="1" applyAlignment="1">
      <alignment horizontal="center" vertical="top" wrapText="1"/>
    </xf>
    <xf numFmtId="0" fontId="0" fillId="0" borderId="14" xfId="0" applyNumberFormat="1" applyBorder="1" applyAlignment="1">
      <alignment horizontal="center" vertical="top" wrapText="1"/>
    </xf>
    <xf numFmtId="0" fontId="0" fillId="0" borderId="13" xfId="0" applyNumberFormat="1" applyBorder="1" applyAlignment="1">
      <alignment horizontal="center" vertical="top" wrapText="1"/>
    </xf>
    <xf numFmtId="0" fontId="0" fillId="0" borderId="12" xfId="0" applyBorder="1" applyAlignment="1"/>
    <xf numFmtId="0" fontId="0" fillId="0" borderId="14" xfId="0" applyBorder="1" applyAlignment="1"/>
    <xf numFmtId="0" fontId="0" fillId="5" borderId="23" xfId="0" applyFill="1" applyBorder="1" applyAlignment="1">
      <alignment horizontal="center" vertical="center" wrapText="1"/>
    </xf>
    <xf numFmtId="0" fontId="0" fillId="5" borderId="4" xfId="0" applyFill="1" applyBorder="1" applyAlignment="1">
      <alignment horizontal="center" vertical="center" wrapText="1"/>
    </xf>
    <xf numFmtId="49" fontId="0" fillId="0" borderId="23" xfId="0" applyNumberFormat="1" applyBorder="1" applyAlignment="1">
      <alignment horizontal="center" vertical="center"/>
    </xf>
    <xf numFmtId="49" fontId="0" fillId="0" borderId="20" xfId="0" applyNumberFormat="1" applyBorder="1" applyAlignment="1">
      <alignment horizontal="center" vertical="center"/>
    </xf>
    <xf numFmtId="2" fontId="0" fillId="0" borderId="23" xfId="0" applyNumberFormat="1" applyBorder="1" applyAlignment="1">
      <alignment horizontal="center" vertical="center"/>
    </xf>
    <xf numFmtId="2" fontId="0" fillId="0" borderId="4" xfId="0" applyNumberFormat="1" applyBorder="1" applyAlignment="1">
      <alignment horizontal="center" vertical="center"/>
    </xf>
    <xf numFmtId="0" fontId="0" fillId="5" borderId="22" xfId="0" applyFill="1" applyBorder="1" applyAlignment="1">
      <alignment horizontal="left" vertical="center" wrapText="1"/>
    </xf>
    <xf numFmtId="0" fontId="0" fillId="5" borderId="21" xfId="0" applyFill="1" applyBorder="1" applyAlignment="1">
      <alignment horizontal="left" vertical="center" wrapText="1"/>
    </xf>
    <xf numFmtId="49" fontId="0" fillId="0" borderId="22" xfId="0" applyNumberFormat="1" applyBorder="1" applyAlignment="1">
      <alignment horizontal="center" vertical="center"/>
    </xf>
    <xf numFmtId="49" fontId="0" fillId="0" borderId="21" xfId="0" applyNumberFormat="1" applyBorder="1" applyAlignment="1">
      <alignment horizontal="center" vertical="center"/>
    </xf>
    <xf numFmtId="2" fontId="0" fillId="0" borderId="22" xfId="0" applyNumberFormat="1" applyBorder="1" applyAlignment="1">
      <alignment horizontal="center" vertical="center"/>
    </xf>
    <xf numFmtId="2" fontId="0" fillId="0" borderId="21" xfId="0" applyNumberFormat="1" applyBorder="1" applyAlignment="1">
      <alignment horizontal="center" vertical="center"/>
    </xf>
    <xf numFmtId="0" fontId="0" fillId="0" borderId="10" xfId="0" applyNumberFormat="1" applyBorder="1" applyAlignment="1">
      <alignment horizontal="center" vertical="top" wrapText="1"/>
    </xf>
    <xf numFmtId="0" fontId="0" fillId="0" borderId="0" xfId="0" applyNumberFormat="1" applyBorder="1" applyAlignment="1">
      <alignment horizontal="center" vertical="top" wrapText="1"/>
    </xf>
    <xf numFmtId="0" fontId="0" fillId="0" borderId="11" xfId="0" applyNumberFormat="1" applyBorder="1" applyAlignment="1">
      <alignment horizontal="center" vertical="top"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9" xfId="0" applyNumberFormat="1" applyBorder="1" applyAlignment="1">
      <alignment horizontal="center" vertical="center" wrapText="1"/>
    </xf>
    <xf numFmtId="0" fontId="0" fillId="0" borderId="10" xfId="0" applyNumberFormat="1" applyBorder="1" applyAlignment="1">
      <alignment horizontal="center" vertical="center" wrapText="1"/>
    </xf>
    <xf numFmtId="0" fontId="0" fillId="0" borderId="0"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2"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3" xfId="0" applyNumberFormat="1" applyBorder="1" applyAlignment="1">
      <alignment horizontal="center" vertical="center" wrapText="1"/>
    </xf>
    <xf numFmtId="0" fontId="5" fillId="5" borderId="23" xfId="0" applyFont="1" applyFill="1" applyBorder="1" applyAlignment="1">
      <alignment horizontal="center" vertical="center" wrapText="1"/>
    </xf>
    <xf numFmtId="0" fontId="5" fillId="5" borderId="4" xfId="0" applyFont="1" applyFill="1" applyBorder="1" applyAlignment="1">
      <alignment horizontal="center" vertical="center" wrapText="1"/>
    </xf>
    <xf numFmtId="1" fontId="0" fillId="0" borderId="23" xfId="0" applyNumberFormat="1" applyBorder="1" applyAlignment="1">
      <alignment horizontal="center" vertical="center"/>
    </xf>
    <xf numFmtId="1" fontId="0" fillId="0" borderId="4" xfId="0" applyNumberFormat="1" applyBorder="1" applyAlignment="1">
      <alignment horizontal="center" vertical="center"/>
    </xf>
    <xf numFmtId="0" fontId="0" fillId="0" borderId="0" xfId="0" applyBorder="1" applyAlignment="1">
      <alignment horizontal="center"/>
    </xf>
    <xf numFmtId="0" fontId="5" fillId="5" borderId="22" xfId="0" applyFont="1" applyFill="1" applyBorder="1" applyAlignment="1">
      <alignment horizontal="center" vertical="center" wrapText="1"/>
    </xf>
    <xf numFmtId="49" fontId="0" fillId="0" borderId="4" xfId="0" applyNumberFormat="1" applyBorder="1" applyAlignment="1">
      <alignment horizontal="center" vertical="center"/>
    </xf>
    <xf numFmtId="0" fontId="0" fillId="5" borderId="21" xfId="0" applyFill="1" applyBorder="1" applyAlignment="1">
      <alignment horizontal="center" vertical="center" wrapText="1"/>
    </xf>
    <xf numFmtId="2" fontId="0" fillId="0" borderId="9" xfId="0" applyNumberFormat="1" applyBorder="1" applyAlignment="1">
      <alignment horizontal="center" vertical="center"/>
    </xf>
    <xf numFmtId="2" fontId="0" fillId="0" borderId="13" xfId="0" applyNumberFormat="1" applyBorder="1" applyAlignment="1">
      <alignment horizontal="center" vertical="center"/>
    </xf>
    <xf numFmtId="0" fontId="0" fillId="5" borderId="22" xfId="0" applyFill="1" applyBorder="1" applyAlignment="1">
      <alignment horizontal="center" vertical="center" wrapText="1"/>
    </xf>
    <xf numFmtId="0" fontId="6" fillId="6" borderId="0" xfId="0" applyFont="1" applyFill="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3"/>
  <sheetViews>
    <sheetView tabSelected="1" zoomScaleNormal="100" workbookViewId="0">
      <selection activeCell="I10" sqref="I10"/>
    </sheetView>
  </sheetViews>
  <sheetFormatPr defaultRowHeight="15" x14ac:dyDescent="0.25"/>
  <cols>
    <col min="1" max="1" width="12.5703125" customWidth="1"/>
    <col min="2" max="2" width="17.5703125" customWidth="1"/>
    <col min="3" max="3" width="18.42578125" customWidth="1"/>
    <col min="4" max="4" width="24.5703125" customWidth="1"/>
    <col min="5" max="5" width="30.5703125" customWidth="1"/>
    <col min="6" max="6" width="28.42578125" bestFit="1" customWidth="1"/>
  </cols>
  <sheetData>
    <row r="1" spans="1:11" s="19" customFormat="1" ht="67.5" customHeight="1" thickBot="1" x14ac:dyDescent="0.3">
      <c r="A1" s="207" t="s">
        <v>98</v>
      </c>
      <c r="B1" s="207"/>
      <c r="C1" s="207"/>
      <c r="D1" s="207"/>
      <c r="E1" s="207"/>
      <c r="F1" s="207"/>
    </row>
    <row r="2" spans="1:11" ht="19.5" thickBot="1" x14ac:dyDescent="0.35">
      <c r="A2" s="133" t="s">
        <v>24</v>
      </c>
      <c r="B2" s="134"/>
      <c r="C2" s="134"/>
      <c r="D2" s="134"/>
      <c r="E2" s="134"/>
      <c r="F2" s="135"/>
    </row>
    <row r="3" spans="1:11" x14ac:dyDescent="0.25">
      <c r="A3" s="45" t="s">
        <v>40</v>
      </c>
      <c r="B3" s="46"/>
      <c r="C3" s="46"/>
      <c r="D3" s="46" t="s">
        <v>16</v>
      </c>
      <c r="E3" s="46"/>
      <c r="F3" s="47"/>
    </row>
    <row r="4" spans="1:11" s="19" customFormat="1" ht="15.75" thickBot="1" x14ac:dyDescent="0.3">
      <c r="A4" s="25" t="s">
        <v>42</v>
      </c>
      <c r="B4" s="29"/>
      <c r="C4" s="29"/>
      <c r="D4" s="29" t="s">
        <v>23</v>
      </c>
      <c r="E4" s="29"/>
      <c r="F4" s="26"/>
    </row>
    <row r="5" spans="1:11" ht="15.75" thickBot="1" x14ac:dyDescent="0.3">
      <c r="A5" s="151" t="s">
        <v>26</v>
      </c>
      <c r="B5" s="152"/>
      <c r="C5" s="29"/>
      <c r="D5" s="29" t="s">
        <v>17</v>
      </c>
      <c r="E5" s="29"/>
      <c r="F5" s="26"/>
    </row>
    <row r="6" spans="1:11" x14ac:dyDescent="0.25">
      <c r="A6" s="3">
        <v>103</v>
      </c>
      <c r="B6" s="29"/>
      <c r="C6" s="30"/>
      <c r="D6" s="30" t="s">
        <v>18</v>
      </c>
      <c r="E6" s="30"/>
      <c r="F6" s="28"/>
    </row>
    <row r="7" spans="1:11" ht="15.75" thickBot="1" x14ac:dyDescent="0.3">
      <c r="A7" s="1">
        <v>111</v>
      </c>
      <c r="B7" s="29"/>
      <c r="C7" s="30"/>
      <c r="D7" s="30"/>
      <c r="E7" s="30"/>
      <c r="F7" s="28"/>
    </row>
    <row r="8" spans="1:11" ht="15.75" thickBot="1" x14ac:dyDescent="0.3">
      <c r="A8" s="1">
        <v>121</v>
      </c>
      <c r="B8" s="29"/>
      <c r="C8" s="30"/>
      <c r="D8" s="30"/>
      <c r="E8" s="51" t="s">
        <v>21</v>
      </c>
      <c r="F8" s="63" t="s">
        <v>22</v>
      </c>
    </row>
    <row r="9" spans="1:11" x14ac:dyDescent="0.25">
      <c r="A9" s="1">
        <v>103</v>
      </c>
      <c r="B9" s="29"/>
      <c r="C9" s="29"/>
      <c r="D9" s="56" t="s">
        <v>14</v>
      </c>
      <c r="E9" s="37" t="s">
        <v>43</v>
      </c>
      <c r="F9" s="79">
        <f>AVERAGE(A6:A15)</f>
        <v>112.8</v>
      </c>
    </row>
    <row r="10" spans="1:11" x14ac:dyDescent="0.25">
      <c r="A10" s="1">
        <v>104</v>
      </c>
      <c r="B10" s="29"/>
      <c r="C10" s="29"/>
      <c r="D10" s="57" t="s">
        <v>19</v>
      </c>
      <c r="E10" s="80" t="s">
        <v>44</v>
      </c>
      <c r="F10" s="5">
        <f>MEDIAN(A6:A15)</f>
        <v>115</v>
      </c>
    </row>
    <row r="11" spans="1:11" ht="15" customHeight="1" thickBot="1" x14ac:dyDescent="0.3">
      <c r="A11" s="1">
        <v>120</v>
      </c>
      <c r="B11" s="29"/>
      <c r="C11" s="29"/>
      <c r="D11" s="58" t="s">
        <v>20</v>
      </c>
      <c r="E11" s="40" t="s">
        <v>45</v>
      </c>
      <c r="F11" s="78">
        <f>_xlfn.MODE.SNGL(A6:A15)</f>
        <v>103</v>
      </c>
    </row>
    <row r="12" spans="1:11" x14ac:dyDescent="0.25">
      <c r="A12" s="1">
        <v>118</v>
      </c>
      <c r="B12" s="29"/>
      <c r="C12" s="30"/>
      <c r="D12" s="153" t="s">
        <v>46</v>
      </c>
      <c r="E12" s="154"/>
      <c r="F12" s="155"/>
    </row>
    <row r="13" spans="1:11" ht="15" customHeight="1" thickBot="1" x14ac:dyDescent="0.3">
      <c r="A13" s="1">
        <v>118</v>
      </c>
      <c r="B13" s="29"/>
      <c r="C13" s="29"/>
      <c r="D13" s="156"/>
      <c r="E13" s="157"/>
      <c r="F13" s="158"/>
      <c r="G13" s="16"/>
      <c r="H13" s="16"/>
      <c r="I13" s="16"/>
      <c r="J13" s="16"/>
      <c r="K13" s="13"/>
    </row>
    <row r="14" spans="1:11" x14ac:dyDescent="0.25">
      <c r="A14" s="1">
        <v>116</v>
      </c>
      <c r="B14" s="29"/>
      <c r="C14" s="29"/>
      <c r="D14" s="82"/>
      <c r="E14" s="16"/>
      <c r="F14" s="81"/>
      <c r="H14" s="16"/>
      <c r="I14" s="16"/>
      <c r="J14" s="16"/>
    </row>
    <row r="15" spans="1:11" ht="15.75" thickBot="1" x14ac:dyDescent="0.3">
      <c r="A15" s="2">
        <v>114</v>
      </c>
      <c r="B15" s="29"/>
      <c r="C15" s="29"/>
      <c r="D15" s="29"/>
      <c r="E15" s="29"/>
      <c r="F15" s="26"/>
      <c r="H15" s="16"/>
      <c r="I15" s="16"/>
      <c r="J15" s="16"/>
    </row>
    <row r="16" spans="1:11" x14ac:dyDescent="0.25">
      <c r="A16" s="25"/>
      <c r="B16" s="29"/>
      <c r="C16" s="29"/>
      <c r="D16" s="29"/>
      <c r="E16" s="29"/>
      <c r="F16" s="26"/>
    </row>
    <row r="17" spans="1:15" ht="15.75" thickBot="1" x14ac:dyDescent="0.3">
      <c r="A17" s="138" t="s">
        <v>7</v>
      </c>
      <c r="B17" s="139"/>
      <c r="C17" s="139"/>
      <c r="D17" s="29"/>
      <c r="E17" s="29"/>
      <c r="F17" s="26"/>
    </row>
    <row r="18" spans="1:15" ht="15.75" thickBot="1" x14ac:dyDescent="0.3">
      <c r="A18" s="21" t="s">
        <v>27</v>
      </c>
      <c r="B18" s="31"/>
      <c r="C18" s="29"/>
      <c r="D18" s="29"/>
      <c r="E18" s="21" t="s">
        <v>2</v>
      </c>
      <c r="F18" s="42" t="s">
        <v>25</v>
      </c>
    </row>
    <row r="19" spans="1:15" x14ac:dyDescent="0.25">
      <c r="A19" s="9">
        <v>56</v>
      </c>
      <c r="B19" s="10"/>
      <c r="C19" s="29"/>
      <c r="D19" s="48" t="s">
        <v>14</v>
      </c>
      <c r="E19" s="37" t="s">
        <v>47</v>
      </c>
      <c r="F19" s="41">
        <f>AVERAGE(A19:A33)</f>
        <v>59.6</v>
      </c>
      <c r="M19" s="18"/>
    </row>
    <row r="20" spans="1:15" x14ac:dyDescent="0.25">
      <c r="A20" s="5">
        <v>55</v>
      </c>
      <c r="B20" s="10"/>
      <c r="C20" s="29" t="s">
        <v>1</v>
      </c>
      <c r="D20" s="49" t="s">
        <v>19</v>
      </c>
      <c r="E20" s="43" t="s">
        <v>48</v>
      </c>
      <c r="F20" s="38">
        <f>MEDIAN(A19:A33)</f>
        <v>57</v>
      </c>
    </row>
    <row r="21" spans="1:15" ht="15.75" customHeight="1" thickBot="1" x14ac:dyDescent="0.3">
      <c r="A21" s="5">
        <v>57</v>
      </c>
      <c r="B21" s="10"/>
      <c r="C21" s="29"/>
      <c r="D21" s="50" t="s">
        <v>20</v>
      </c>
      <c r="E21" s="40" t="s">
        <v>49</v>
      </c>
      <c r="F21" s="6">
        <f>_xlfn.MODE.SNGL(A19:A33)</f>
        <v>55</v>
      </c>
    </row>
    <row r="22" spans="1:15" x14ac:dyDescent="0.25">
      <c r="A22" s="5">
        <v>61</v>
      </c>
      <c r="B22" s="10"/>
      <c r="C22" s="29"/>
      <c r="D22" s="142" t="s">
        <v>8</v>
      </c>
      <c r="E22" s="143"/>
      <c r="F22" s="144"/>
    </row>
    <row r="23" spans="1:15" x14ac:dyDescent="0.25">
      <c r="A23" s="5">
        <v>66</v>
      </c>
      <c r="B23" s="10"/>
      <c r="C23" s="29"/>
      <c r="D23" s="145"/>
      <c r="E23" s="146"/>
      <c r="F23" s="147"/>
    </row>
    <row r="24" spans="1:15" ht="15.75" thickBot="1" x14ac:dyDescent="0.3">
      <c r="A24" s="5">
        <v>77</v>
      </c>
      <c r="B24" s="10"/>
      <c r="C24" s="29"/>
      <c r="D24" s="148"/>
      <c r="E24" s="149"/>
      <c r="F24" s="150"/>
    </row>
    <row r="25" spans="1:15" ht="15" customHeight="1" x14ac:dyDescent="0.25">
      <c r="A25" s="5">
        <v>55</v>
      </c>
      <c r="B25" s="10"/>
      <c r="C25" s="29"/>
      <c r="D25" s="22"/>
      <c r="E25" s="22"/>
      <c r="F25" s="23"/>
    </row>
    <row r="26" spans="1:15" x14ac:dyDescent="0.25">
      <c r="A26" s="5">
        <v>56</v>
      </c>
      <c r="B26" s="10"/>
      <c r="C26" s="29"/>
      <c r="D26" s="22"/>
      <c r="E26" s="22"/>
      <c r="F26" s="23"/>
    </row>
    <row r="27" spans="1:15" x14ac:dyDescent="0.25">
      <c r="A27" s="5">
        <v>54</v>
      </c>
      <c r="B27" s="10"/>
      <c r="C27" s="29"/>
      <c r="D27" s="22"/>
      <c r="E27" s="22"/>
      <c r="F27" s="23"/>
    </row>
    <row r="28" spans="1:15" x14ac:dyDescent="0.25">
      <c r="A28" s="5">
        <v>57</v>
      </c>
      <c r="B28" s="10"/>
      <c r="C28" s="29"/>
      <c r="D28" s="29"/>
      <c r="E28" s="29"/>
      <c r="F28" s="26"/>
    </row>
    <row r="29" spans="1:15" x14ac:dyDescent="0.25">
      <c r="A29" s="5">
        <v>55</v>
      </c>
      <c r="B29" s="10"/>
      <c r="C29" s="29"/>
      <c r="D29" s="29"/>
      <c r="E29" s="29"/>
      <c r="F29" s="26"/>
    </row>
    <row r="30" spans="1:15" x14ac:dyDescent="0.25">
      <c r="A30" s="5">
        <v>55</v>
      </c>
      <c r="B30" s="10"/>
      <c r="C30" s="29"/>
      <c r="D30" s="29"/>
      <c r="E30" s="29"/>
      <c r="F30" s="26"/>
      <c r="M30" s="11"/>
      <c r="N30" s="11"/>
      <c r="O30" s="11"/>
    </row>
    <row r="31" spans="1:15" x14ac:dyDescent="0.25">
      <c r="A31" s="5">
        <v>66</v>
      </c>
      <c r="B31" s="10"/>
      <c r="C31" s="29"/>
      <c r="D31" s="29"/>
      <c r="E31" s="29"/>
      <c r="F31" s="26"/>
      <c r="M31" s="11"/>
      <c r="N31" s="11"/>
      <c r="O31" s="11"/>
    </row>
    <row r="32" spans="1:15" x14ac:dyDescent="0.25">
      <c r="A32" s="5">
        <v>61</v>
      </c>
      <c r="B32" s="10"/>
      <c r="C32" s="29"/>
      <c r="D32" s="29"/>
      <c r="E32" s="29"/>
      <c r="F32" s="26"/>
      <c r="M32" s="11"/>
      <c r="N32" s="11"/>
      <c r="O32" s="11"/>
    </row>
    <row r="33" spans="1:15" ht="15.75" thickBot="1" x14ac:dyDescent="0.3">
      <c r="A33" s="6">
        <v>63</v>
      </c>
      <c r="B33" s="10"/>
      <c r="C33" s="29"/>
      <c r="D33" s="29"/>
      <c r="E33" s="29"/>
      <c r="F33" s="26"/>
      <c r="M33" s="11"/>
      <c r="N33" s="11"/>
      <c r="O33" s="11"/>
    </row>
    <row r="34" spans="1:15" s="17" customFormat="1" ht="15.75" thickBot="1" x14ac:dyDescent="0.3">
      <c r="A34" s="35"/>
      <c r="B34" s="36"/>
      <c r="C34" s="36"/>
      <c r="D34" s="36"/>
      <c r="E34" s="36"/>
      <c r="F34" s="8"/>
      <c r="M34" s="11"/>
      <c r="N34" s="11"/>
      <c r="O34" s="11"/>
    </row>
    <row r="35" spans="1:15" ht="19.5" thickBot="1" x14ac:dyDescent="0.35">
      <c r="A35" s="133" t="s">
        <v>35</v>
      </c>
      <c r="B35" s="134"/>
      <c r="C35" s="134"/>
      <c r="D35" s="134"/>
      <c r="E35" s="134"/>
      <c r="F35" s="135"/>
      <c r="J35" s="55"/>
      <c r="M35" s="11"/>
      <c r="N35" s="11"/>
      <c r="O35" s="11"/>
    </row>
    <row r="36" spans="1:15" s="12" customFormat="1" x14ac:dyDescent="0.25">
      <c r="A36" s="25" t="s">
        <v>40</v>
      </c>
      <c r="B36" s="11"/>
      <c r="C36" s="11" t="s">
        <v>16</v>
      </c>
      <c r="D36" s="11"/>
      <c r="E36" s="11"/>
      <c r="F36" s="26"/>
      <c r="M36" s="11"/>
      <c r="N36" s="11"/>
      <c r="O36" s="11"/>
    </row>
    <row r="37" spans="1:15" s="19" customFormat="1" ht="15.75" thickBot="1" x14ac:dyDescent="0.3">
      <c r="A37" s="25" t="s">
        <v>41</v>
      </c>
      <c r="B37" s="29"/>
      <c r="C37" s="159" t="s">
        <v>13</v>
      </c>
      <c r="D37" s="159"/>
      <c r="E37" s="159"/>
      <c r="F37" s="160"/>
      <c r="M37" s="29"/>
      <c r="N37" s="29"/>
      <c r="O37" s="29"/>
    </row>
    <row r="38" spans="1:15" s="12" customFormat="1" ht="15.75" thickBot="1" x14ac:dyDescent="0.3">
      <c r="A38" s="52" t="s">
        <v>0</v>
      </c>
      <c r="B38" s="11"/>
      <c r="C38" s="159"/>
      <c r="D38" s="159"/>
      <c r="E38" s="159"/>
      <c r="F38" s="160"/>
      <c r="M38" s="11"/>
      <c r="N38" s="11"/>
      <c r="O38" s="11"/>
    </row>
    <row r="39" spans="1:15" s="12" customFormat="1" ht="15.75" thickBot="1" x14ac:dyDescent="0.3">
      <c r="A39" s="7">
        <v>1</v>
      </c>
      <c r="B39" s="11"/>
      <c r="C39" s="59"/>
      <c r="D39" s="59"/>
      <c r="E39" s="59"/>
      <c r="F39" s="60"/>
      <c r="M39" s="11"/>
      <c r="N39" s="11"/>
      <c r="O39" s="11"/>
    </row>
    <row r="40" spans="1:15" s="12" customFormat="1" ht="15.75" thickBot="1" x14ac:dyDescent="0.3">
      <c r="A40" s="5">
        <v>2</v>
      </c>
      <c r="B40" s="11"/>
      <c r="C40" s="11"/>
      <c r="D40" s="30"/>
      <c r="E40" s="83" t="s">
        <v>21</v>
      </c>
      <c r="F40" s="21" t="s">
        <v>28</v>
      </c>
      <c r="M40" s="11"/>
      <c r="N40" s="11"/>
      <c r="O40" s="11"/>
    </row>
    <row r="41" spans="1:15" s="12" customFormat="1" x14ac:dyDescent="0.25">
      <c r="A41" s="5">
        <v>2</v>
      </c>
      <c r="B41" s="11"/>
      <c r="C41" s="30"/>
      <c r="D41" s="53" t="s">
        <v>29</v>
      </c>
      <c r="E41" s="161" t="s">
        <v>50</v>
      </c>
      <c r="F41" s="9">
        <f t="array" ref="F41:F45">_xlfn.MODE.MULT(A39:A52)</f>
        <v>2</v>
      </c>
    </row>
    <row r="42" spans="1:15" s="12" customFormat="1" ht="15" customHeight="1" x14ac:dyDescent="0.25">
      <c r="A42" s="5">
        <v>2</v>
      </c>
      <c r="B42" s="11"/>
      <c r="C42" s="30"/>
      <c r="D42" s="54" t="s">
        <v>30</v>
      </c>
      <c r="E42" s="162"/>
      <c r="F42" s="5">
        <v>8</v>
      </c>
      <c r="I42" s="59"/>
      <c r="J42" s="59"/>
      <c r="K42" s="59"/>
      <c r="L42" s="59"/>
    </row>
    <row r="43" spans="1:15" s="12" customFormat="1" x14ac:dyDescent="0.25">
      <c r="A43" s="5">
        <v>2</v>
      </c>
      <c r="B43" s="11"/>
      <c r="C43" s="30"/>
      <c r="D43" s="54" t="s">
        <v>31</v>
      </c>
      <c r="E43" s="162"/>
      <c r="F43" s="5" t="e">
        <v>#N/A</v>
      </c>
      <c r="I43" s="59"/>
      <c r="J43" s="59"/>
      <c r="K43" s="59"/>
      <c r="L43" s="59"/>
    </row>
    <row r="44" spans="1:15" s="12" customFormat="1" ht="15" customHeight="1" x14ac:dyDescent="0.25">
      <c r="A44" s="5">
        <v>3</v>
      </c>
      <c r="B44" s="11"/>
      <c r="C44" s="30"/>
      <c r="D44" s="54" t="s">
        <v>32</v>
      </c>
      <c r="E44" s="162"/>
      <c r="F44" s="85" t="e">
        <v>#N/A</v>
      </c>
    </row>
    <row r="45" spans="1:15" s="12" customFormat="1" ht="15.75" thickBot="1" x14ac:dyDescent="0.3">
      <c r="A45" s="5">
        <v>4</v>
      </c>
      <c r="B45" s="11"/>
      <c r="C45" s="30"/>
      <c r="D45" s="50" t="s">
        <v>33</v>
      </c>
      <c r="E45" s="163"/>
      <c r="F45" s="84" t="e">
        <v>#N/A</v>
      </c>
    </row>
    <row r="46" spans="1:15" s="12" customFormat="1" x14ac:dyDescent="0.25">
      <c r="A46" s="5">
        <v>4</v>
      </c>
      <c r="B46" s="11"/>
      <c r="C46" s="30"/>
      <c r="D46" s="145" t="s">
        <v>15</v>
      </c>
      <c r="E46" s="146"/>
      <c r="F46" s="147"/>
    </row>
    <row r="47" spans="1:15" s="12" customFormat="1" ht="15" customHeight="1" thickBot="1" x14ac:dyDescent="0.3">
      <c r="A47" s="5">
        <v>4</v>
      </c>
      <c r="B47" s="11"/>
      <c r="C47" s="86"/>
      <c r="D47" s="148"/>
      <c r="E47" s="149"/>
      <c r="F47" s="150"/>
      <c r="I47" s="29"/>
      <c r="J47" s="86"/>
      <c r="K47" s="86"/>
      <c r="L47" s="86"/>
      <c r="M47" s="29"/>
    </row>
    <row r="48" spans="1:15" s="12" customFormat="1" x14ac:dyDescent="0.25">
      <c r="A48" s="5">
        <v>8</v>
      </c>
      <c r="B48" s="11"/>
      <c r="C48" s="86"/>
      <c r="D48" s="86"/>
      <c r="E48" s="86"/>
      <c r="F48" s="26"/>
      <c r="I48" s="29"/>
      <c r="J48" s="86"/>
      <c r="K48" s="86"/>
      <c r="L48" s="86"/>
      <c r="M48" s="29"/>
    </row>
    <row r="49" spans="1:13" s="12" customFormat="1" x14ac:dyDescent="0.25">
      <c r="A49" s="5">
        <v>8</v>
      </c>
      <c r="B49" s="11"/>
      <c r="C49" s="11"/>
      <c r="D49" s="14"/>
      <c r="E49" s="11"/>
      <c r="F49" s="26"/>
    </row>
    <row r="50" spans="1:13" s="12" customFormat="1" x14ac:dyDescent="0.25">
      <c r="A50" s="5">
        <v>8</v>
      </c>
      <c r="B50" s="11"/>
      <c r="C50" s="11"/>
      <c r="D50" s="14"/>
      <c r="E50" s="11"/>
      <c r="F50" s="26"/>
    </row>
    <row r="51" spans="1:13" s="12" customFormat="1" x14ac:dyDescent="0.25">
      <c r="A51" s="5">
        <v>8</v>
      </c>
      <c r="B51" s="11"/>
      <c r="C51" s="11"/>
      <c r="D51" s="15"/>
      <c r="E51" s="11"/>
      <c r="F51" s="26"/>
    </row>
    <row r="52" spans="1:13" ht="15.75" thickBot="1" x14ac:dyDescent="0.3">
      <c r="A52" s="6">
        <v>7</v>
      </c>
      <c r="B52" s="11"/>
      <c r="C52" s="11"/>
      <c r="D52" s="15"/>
      <c r="E52" s="11"/>
      <c r="F52" s="26"/>
    </row>
    <row r="53" spans="1:13" s="12" customFormat="1" ht="15.75" thickBot="1" x14ac:dyDescent="0.3">
      <c r="A53" s="25"/>
      <c r="B53" s="11"/>
      <c r="C53" s="11"/>
      <c r="D53" s="11"/>
      <c r="E53" s="11"/>
      <c r="F53" s="26"/>
    </row>
    <row r="54" spans="1:13" ht="19.5" thickBot="1" x14ac:dyDescent="0.35">
      <c r="A54" s="133" t="s">
        <v>36</v>
      </c>
      <c r="B54" s="134"/>
      <c r="C54" s="134"/>
      <c r="D54" s="134"/>
      <c r="E54" s="134"/>
      <c r="F54" s="135"/>
    </row>
    <row r="55" spans="1:13" x14ac:dyDescent="0.25">
      <c r="A55" s="136" t="s">
        <v>9</v>
      </c>
      <c r="B55" s="137"/>
      <c r="C55" s="46"/>
      <c r="D55" s="46"/>
      <c r="E55" s="46"/>
      <c r="F55" s="47"/>
      <c r="M55" s="19"/>
    </row>
    <row r="56" spans="1:13" s="19" customFormat="1" x14ac:dyDescent="0.25">
      <c r="A56" s="32" t="s">
        <v>40</v>
      </c>
      <c r="B56" s="27"/>
      <c r="C56" s="11"/>
      <c r="D56" s="27" t="s">
        <v>16</v>
      </c>
      <c r="E56" s="11"/>
      <c r="F56" s="26"/>
    </row>
    <row r="57" spans="1:13" ht="15.75" thickBot="1" x14ac:dyDescent="0.3">
      <c r="A57" s="138" t="s">
        <v>41</v>
      </c>
      <c r="B57" s="139"/>
      <c r="C57" s="27"/>
      <c r="D57" s="140" t="s">
        <v>34</v>
      </c>
      <c r="E57" s="140"/>
      <c r="F57" s="141"/>
    </row>
    <row r="58" spans="1:13" ht="18" customHeight="1" thickBot="1" x14ac:dyDescent="0.3">
      <c r="A58" s="4" t="s">
        <v>0</v>
      </c>
      <c r="B58" s="10"/>
      <c r="C58" s="27"/>
      <c r="D58" s="27"/>
      <c r="E58" s="27"/>
      <c r="F58" s="28"/>
    </row>
    <row r="59" spans="1:13" ht="15.75" thickBot="1" x14ac:dyDescent="0.3">
      <c r="A59" s="7">
        <v>82</v>
      </c>
      <c r="B59" s="10"/>
      <c r="C59" s="11"/>
      <c r="D59" s="11"/>
      <c r="E59" s="63" t="s">
        <v>21</v>
      </c>
      <c r="F59" s="63" t="s">
        <v>25</v>
      </c>
    </row>
    <row r="60" spans="1:13" ht="15" customHeight="1" x14ac:dyDescent="0.25">
      <c r="A60" s="5">
        <v>77</v>
      </c>
      <c r="B60" s="10"/>
      <c r="C60" s="11"/>
      <c r="D60" s="67" t="s">
        <v>37</v>
      </c>
      <c r="E60" s="37" t="s">
        <v>51</v>
      </c>
      <c r="F60" s="69">
        <f>_xlfn.VAR.S(A59:A68)</f>
        <v>107.11111111111111</v>
      </c>
      <c r="K60" s="19"/>
    </row>
    <row r="61" spans="1:13" ht="15.75" thickBot="1" x14ac:dyDescent="0.3">
      <c r="A61" s="5">
        <v>90</v>
      </c>
      <c r="B61" s="10"/>
      <c r="C61" s="11"/>
      <c r="D61" s="68" t="s">
        <v>38</v>
      </c>
      <c r="E61" s="39" t="s">
        <v>52</v>
      </c>
      <c r="F61" s="64">
        <f>_xlfn.STDEV.S(A59:A68)</f>
        <v>10.349449797506683</v>
      </c>
    </row>
    <row r="62" spans="1:13" ht="15" customHeight="1" x14ac:dyDescent="0.25">
      <c r="A62" s="5">
        <v>71</v>
      </c>
      <c r="B62" s="10"/>
      <c r="C62" s="11"/>
      <c r="D62" s="124" t="s">
        <v>3</v>
      </c>
      <c r="E62" s="131"/>
      <c r="F62" s="126"/>
    </row>
    <row r="63" spans="1:13" ht="15.75" customHeight="1" thickBot="1" x14ac:dyDescent="0.3">
      <c r="A63" s="5">
        <v>62</v>
      </c>
      <c r="B63" s="10"/>
      <c r="C63" s="59"/>
      <c r="D63" s="127"/>
      <c r="E63" s="128"/>
      <c r="F63" s="129"/>
    </row>
    <row r="64" spans="1:13" x14ac:dyDescent="0.25">
      <c r="A64" s="5">
        <v>68</v>
      </c>
      <c r="B64" s="10"/>
      <c r="C64" s="59"/>
      <c r="D64" s="59"/>
      <c r="E64" s="59"/>
      <c r="F64" s="60"/>
    </row>
    <row r="65" spans="1:13" x14ac:dyDescent="0.25">
      <c r="A65" s="5">
        <v>74</v>
      </c>
      <c r="B65" s="10"/>
      <c r="C65" s="11"/>
      <c r="D65" s="10"/>
      <c r="E65" s="44"/>
      <c r="F65" s="26"/>
      <c r="J65" s="11"/>
      <c r="K65" s="11"/>
      <c r="L65" s="11"/>
      <c r="M65" s="11"/>
    </row>
    <row r="66" spans="1:13" ht="15" customHeight="1" x14ac:dyDescent="0.25">
      <c r="A66" s="5">
        <v>84</v>
      </c>
      <c r="B66" s="10"/>
      <c r="C66" s="11"/>
      <c r="D66" s="61"/>
      <c r="E66" s="44"/>
      <c r="F66" s="26"/>
      <c r="J66" s="11"/>
      <c r="K66" s="59"/>
      <c r="L66" s="59"/>
      <c r="M66" s="59"/>
    </row>
    <row r="67" spans="1:13" x14ac:dyDescent="0.25">
      <c r="A67" s="5">
        <v>94</v>
      </c>
      <c r="B67" s="10"/>
      <c r="C67" s="11"/>
      <c r="D67" s="10"/>
      <c r="E67" s="44"/>
      <c r="F67" s="26"/>
      <c r="J67" s="11"/>
      <c r="K67" s="59"/>
      <c r="L67" s="59"/>
      <c r="M67" s="59"/>
    </row>
    <row r="68" spans="1:13" ht="15.75" customHeight="1" thickBot="1" x14ac:dyDescent="0.3">
      <c r="A68" s="6">
        <v>88</v>
      </c>
      <c r="B68" s="10"/>
      <c r="C68" s="59"/>
      <c r="D68" s="59"/>
      <c r="E68" s="59"/>
      <c r="F68" s="26"/>
    </row>
    <row r="69" spans="1:13" s="19" customFormat="1" ht="15.75" customHeight="1" thickBot="1" x14ac:dyDescent="0.3">
      <c r="A69" s="66"/>
      <c r="B69" s="65"/>
      <c r="C69" s="62"/>
      <c r="D69" s="62"/>
      <c r="E69" s="62"/>
      <c r="F69" s="8"/>
    </row>
    <row r="70" spans="1:13" s="19" customFormat="1" ht="19.5" thickBot="1" x14ac:dyDescent="0.35">
      <c r="A70" s="133" t="s">
        <v>39</v>
      </c>
      <c r="B70" s="134"/>
      <c r="C70" s="134"/>
      <c r="D70" s="134"/>
      <c r="E70" s="134"/>
      <c r="F70" s="135"/>
    </row>
    <row r="71" spans="1:13" s="19" customFormat="1" ht="15.75" customHeight="1" x14ac:dyDescent="0.25">
      <c r="A71" s="136" t="s">
        <v>9</v>
      </c>
      <c r="B71" s="137"/>
      <c r="C71" s="20"/>
      <c r="D71" s="20"/>
      <c r="E71" s="20"/>
      <c r="F71" s="26"/>
    </row>
    <row r="72" spans="1:13" s="19" customFormat="1" ht="15.75" customHeight="1" x14ac:dyDescent="0.25">
      <c r="A72" s="32" t="s">
        <v>40</v>
      </c>
      <c r="B72" s="27"/>
      <c r="C72" s="20"/>
      <c r="D72" s="27" t="s">
        <v>16</v>
      </c>
      <c r="E72" s="11"/>
      <c r="F72" s="26"/>
    </row>
    <row r="73" spans="1:13" s="19" customFormat="1" ht="15.75" customHeight="1" thickBot="1" x14ac:dyDescent="0.3">
      <c r="A73" s="138" t="s">
        <v>41</v>
      </c>
      <c r="B73" s="139"/>
      <c r="C73" s="20"/>
      <c r="D73" s="140" t="s">
        <v>34</v>
      </c>
      <c r="E73" s="140"/>
      <c r="F73" s="141"/>
    </row>
    <row r="74" spans="1:13" s="19" customFormat="1" ht="15.75" customHeight="1" thickBot="1" x14ac:dyDescent="0.3">
      <c r="A74" s="4" t="s">
        <v>0</v>
      </c>
      <c r="B74" s="10"/>
      <c r="C74" s="20"/>
      <c r="D74" s="20"/>
      <c r="E74" s="20"/>
      <c r="F74" s="26"/>
    </row>
    <row r="75" spans="1:13" s="19" customFormat="1" ht="15.75" customHeight="1" thickBot="1" x14ac:dyDescent="0.3">
      <c r="A75" s="7">
        <v>82</v>
      </c>
      <c r="B75" s="10"/>
      <c r="C75" s="20"/>
      <c r="D75" s="20"/>
      <c r="E75" s="21" t="s">
        <v>21</v>
      </c>
      <c r="F75" s="21" t="s">
        <v>25</v>
      </c>
    </row>
    <row r="76" spans="1:13" s="19" customFormat="1" ht="15.75" customHeight="1" x14ac:dyDescent="0.25">
      <c r="A76" s="5">
        <v>77</v>
      </c>
      <c r="B76" s="10"/>
      <c r="C76" s="20"/>
      <c r="D76" s="88" t="s">
        <v>37</v>
      </c>
      <c r="E76" s="37" t="s">
        <v>53</v>
      </c>
      <c r="F76" s="9">
        <f>_xlfn.VAR.P(A75:A84)</f>
        <v>96.4</v>
      </c>
    </row>
    <row r="77" spans="1:13" s="19" customFormat="1" ht="15.75" customHeight="1" thickBot="1" x14ac:dyDescent="0.3">
      <c r="A77" s="5">
        <v>90</v>
      </c>
      <c r="B77" s="10"/>
      <c r="C77" s="20"/>
      <c r="D77" s="89" t="s">
        <v>38</v>
      </c>
      <c r="E77" s="39" t="s">
        <v>54</v>
      </c>
      <c r="F77" s="87">
        <f>_xlfn.STDEV.P(A75:A84)</f>
        <v>9.8183501669068622</v>
      </c>
    </row>
    <row r="78" spans="1:13" s="19" customFormat="1" ht="15.75" customHeight="1" x14ac:dyDescent="0.25">
      <c r="A78" s="5">
        <v>71</v>
      </c>
      <c r="B78" s="10"/>
      <c r="C78" s="20"/>
      <c r="D78" s="130" t="s">
        <v>12</v>
      </c>
      <c r="E78" s="131"/>
      <c r="F78" s="132"/>
    </row>
    <row r="79" spans="1:13" s="19" customFormat="1" ht="15.75" customHeight="1" thickBot="1" x14ac:dyDescent="0.3">
      <c r="A79" s="5">
        <v>62</v>
      </c>
      <c r="B79" s="10"/>
      <c r="C79" s="20"/>
      <c r="D79" s="127"/>
      <c r="E79" s="128"/>
      <c r="F79" s="129"/>
    </row>
    <row r="80" spans="1:13" s="19" customFormat="1" ht="15.75" customHeight="1" x14ac:dyDescent="0.25">
      <c r="A80" s="5">
        <v>68</v>
      </c>
      <c r="B80" s="10"/>
      <c r="C80" s="29"/>
      <c r="D80" s="10"/>
      <c r="E80" s="10"/>
      <c r="F80" s="26"/>
    </row>
    <row r="81" spans="1:14" s="19" customFormat="1" ht="15.75" customHeight="1" x14ac:dyDescent="0.25">
      <c r="A81" s="5">
        <v>74</v>
      </c>
      <c r="B81" s="10"/>
      <c r="C81" s="29"/>
      <c r="D81" s="61"/>
      <c r="E81" s="44"/>
      <c r="F81" s="26"/>
    </row>
    <row r="82" spans="1:14" s="19" customFormat="1" ht="15.75" customHeight="1" x14ac:dyDescent="0.25">
      <c r="A82" s="5">
        <v>84</v>
      </c>
      <c r="B82" s="10"/>
      <c r="C82" s="29"/>
      <c r="D82" s="10"/>
      <c r="E82" s="44"/>
      <c r="F82" s="26"/>
    </row>
    <row r="83" spans="1:14" s="19" customFormat="1" ht="15.75" customHeight="1" x14ac:dyDescent="0.25">
      <c r="A83" s="5">
        <v>94</v>
      </c>
      <c r="B83" s="10"/>
      <c r="C83" s="59"/>
      <c r="D83" s="59"/>
      <c r="E83" s="59"/>
      <c r="F83" s="26"/>
    </row>
    <row r="84" spans="1:14" ht="15.75" thickBot="1" x14ac:dyDescent="0.3">
      <c r="A84" s="6">
        <v>88</v>
      </c>
      <c r="B84" s="65"/>
      <c r="C84" s="62"/>
      <c r="D84" s="62"/>
      <c r="E84" s="62"/>
      <c r="F84" s="77"/>
    </row>
    <row r="85" spans="1:14" s="19" customFormat="1" ht="19.5" thickBot="1" x14ac:dyDescent="0.35">
      <c r="A85" s="133" t="s">
        <v>93</v>
      </c>
      <c r="B85" s="134"/>
      <c r="C85" s="134"/>
      <c r="D85" s="134"/>
      <c r="E85" s="134"/>
      <c r="F85" s="135"/>
    </row>
    <row r="86" spans="1:14" x14ac:dyDescent="0.25">
      <c r="A86" s="136" t="s">
        <v>84</v>
      </c>
      <c r="B86" s="137"/>
      <c r="C86" s="24"/>
      <c r="D86" s="24"/>
      <c r="E86" s="24"/>
      <c r="F86" s="47"/>
    </row>
    <row r="87" spans="1:14" ht="15" customHeight="1" x14ac:dyDescent="0.25">
      <c r="A87" s="98" t="s">
        <v>40</v>
      </c>
      <c r="B87" s="99"/>
      <c r="C87" s="97"/>
      <c r="D87" s="99" t="s">
        <v>16</v>
      </c>
      <c r="E87" s="29"/>
      <c r="F87" s="26"/>
    </row>
    <row r="88" spans="1:14" ht="15" customHeight="1" thickBot="1" x14ac:dyDescent="0.3">
      <c r="A88" s="138" t="s">
        <v>41</v>
      </c>
      <c r="B88" s="139"/>
      <c r="C88" s="97"/>
      <c r="D88" s="140" t="s">
        <v>85</v>
      </c>
      <c r="E88" s="140"/>
      <c r="F88" s="141"/>
    </row>
    <row r="89" spans="1:14" ht="15.75" customHeight="1" thickBot="1" x14ac:dyDescent="0.3">
      <c r="A89" s="4" t="s">
        <v>0</v>
      </c>
      <c r="B89" s="107"/>
      <c r="C89" s="97"/>
      <c r="D89" s="97"/>
      <c r="E89" s="97"/>
      <c r="F89" s="26"/>
    </row>
    <row r="90" spans="1:14" ht="15.75" thickBot="1" x14ac:dyDescent="0.3">
      <c r="A90" s="7">
        <v>82</v>
      </c>
      <c r="B90" s="107"/>
      <c r="C90" s="97"/>
      <c r="D90" s="97"/>
      <c r="E90" s="21" t="s">
        <v>21</v>
      </c>
      <c r="F90" s="21" t="s">
        <v>25</v>
      </c>
    </row>
    <row r="91" spans="1:14" x14ac:dyDescent="0.25">
      <c r="A91" s="5">
        <v>77</v>
      </c>
      <c r="B91" s="107"/>
      <c r="C91" s="97"/>
      <c r="D91" s="88" t="s">
        <v>86</v>
      </c>
      <c r="E91" s="37" t="s">
        <v>90</v>
      </c>
      <c r="F91" s="9">
        <f>_xlfn.QUARTILE.INC(A90:A99,1)</f>
        <v>71.75</v>
      </c>
    </row>
    <row r="92" spans="1:14" ht="15.75" thickBot="1" x14ac:dyDescent="0.3">
      <c r="A92" s="5">
        <v>90</v>
      </c>
      <c r="B92" s="107"/>
      <c r="C92" s="97"/>
      <c r="D92" s="89" t="s">
        <v>87</v>
      </c>
      <c r="E92" s="43" t="s">
        <v>91</v>
      </c>
      <c r="F92" s="38">
        <f>_xlfn.QUARTILE.INC(A90:A99,2)</f>
        <v>79.5</v>
      </c>
      <c r="L92" s="108"/>
      <c r="M92" s="108"/>
      <c r="N92" s="108"/>
    </row>
    <row r="93" spans="1:14" ht="15" customHeight="1" thickBot="1" x14ac:dyDescent="0.3">
      <c r="A93" s="5">
        <v>71</v>
      </c>
      <c r="B93" s="107"/>
      <c r="C93" s="97"/>
      <c r="D93" s="111" t="s">
        <v>88</v>
      </c>
      <c r="E93" s="110" t="s">
        <v>89</v>
      </c>
      <c r="F93" s="112">
        <f>_xlfn.QUARTILE.INC(A90:A99,3)</f>
        <v>87</v>
      </c>
      <c r="L93" s="108"/>
      <c r="M93" s="108"/>
      <c r="N93" s="108"/>
    </row>
    <row r="94" spans="1:14" ht="15" customHeight="1" x14ac:dyDescent="0.25">
      <c r="A94" s="5">
        <v>62</v>
      </c>
      <c r="B94" s="107"/>
      <c r="C94" s="97"/>
      <c r="D94" s="124" t="s">
        <v>92</v>
      </c>
      <c r="E94" s="125"/>
      <c r="F94" s="126"/>
    </row>
    <row r="95" spans="1:14" ht="15.75" thickBot="1" x14ac:dyDescent="0.3">
      <c r="A95" s="5">
        <v>68</v>
      </c>
      <c r="B95" s="107"/>
      <c r="C95" s="29"/>
      <c r="D95" s="127"/>
      <c r="E95" s="128"/>
      <c r="F95" s="129"/>
    </row>
    <row r="96" spans="1:14" ht="15" customHeight="1" x14ac:dyDescent="0.25">
      <c r="A96" s="5">
        <v>74</v>
      </c>
      <c r="B96" s="107"/>
      <c r="C96" s="29"/>
      <c r="D96" s="29"/>
      <c r="E96" s="108"/>
      <c r="F96" s="109"/>
    </row>
    <row r="97" spans="1:11" ht="15" customHeight="1" x14ac:dyDescent="0.25">
      <c r="A97" s="5">
        <v>84</v>
      </c>
      <c r="B97" s="107"/>
      <c r="C97" s="29"/>
      <c r="D97" s="107"/>
      <c r="E97" s="44"/>
      <c r="F97" s="26"/>
    </row>
    <row r="98" spans="1:11" ht="15.75" customHeight="1" x14ac:dyDescent="0.25">
      <c r="A98" s="5">
        <v>94</v>
      </c>
      <c r="B98" s="107"/>
      <c r="C98" s="59"/>
      <c r="D98" s="59"/>
      <c r="E98" s="59"/>
      <c r="F98" s="26"/>
      <c r="I98" s="93"/>
      <c r="J98" s="93"/>
      <c r="K98" s="93"/>
    </row>
    <row r="99" spans="1:11" ht="15" customHeight="1" thickBot="1" x14ac:dyDescent="0.3">
      <c r="A99" s="6">
        <v>88</v>
      </c>
      <c r="B99" s="65"/>
      <c r="C99" s="62"/>
      <c r="D99" s="62"/>
      <c r="E99" s="62"/>
      <c r="F99" s="96"/>
      <c r="I99" s="93"/>
      <c r="J99" s="93"/>
      <c r="K99" s="93"/>
    </row>
    <row r="100" spans="1:11" ht="15.75" customHeight="1" x14ac:dyDescent="0.25">
      <c r="I100" s="93"/>
      <c r="J100" s="93"/>
      <c r="K100" s="93"/>
    </row>
    <row r="102" spans="1:11" ht="36.75" customHeight="1" x14ac:dyDescent="0.25">
      <c r="I102" s="93"/>
      <c r="J102" s="93"/>
      <c r="K102" s="93"/>
    </row>
    <row r="103" spans="1:11" ht="15.75" customHeight="1" x14ac:dyDescent="0.25">
      <c r="I103" s="93"/>
      <c r="J103" s="93"/>
      <c r="K103" s="93"/>
    </row>
  </sheetData>
  <mergeCells count="25">
    <mergeCell ref="A1:F1"/>
    <mergeCell ref="A2:F2"/>
    <mergeCell ref="A35:F35"/>
    <mergeCell ref="D22:F24"/>
    <mergeCell ref="A54:F54"/>
    <mergeCell ref="A17:C17"/>
    <mergeCell ref="A5:B5"/>
    <mergeCell ref="D12:F13"/>
    <mergeCell ref="C37:F38"/>
    <mergeCell ref="E41:E45"/>
    <mergeCell ref="D46:F47"/>
    <mergeCell ref="A57:B57"/>
    <mergeCell ref="D57:F57"/>
    <mergeCell ref="A55:B55"/>
    <mergeCell ref="D62:F63"/>
    <mergeCell ref="A73:B73"/>
    <mergeCell ref="A71:B71"/>
    <mergeCell ref="D73:F73"/>
    <mergeCell ref="A70:F70"/>
    <mergeCell ref="D94:F95"/>
    <mergeCell ref="D78:F79"/>
    <mergeCell ref="A85:F85"/>
    <mergeCell ref="A86:B86"/>
    <mergeCell ref="A88:B88"/>
    <mergeCell ref="D88:F88"/>
  </mergeCells>
  <pageMargins left="0.25" right="0.25"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workbookViewId="0">
      <selection sqref="A1:F1"/>
    </sheetView>
  </sheetViews>
  <sheetFormatPr defaultRowHeight="15" x14ac:dyDescent="0.25"/>
  <cols>
    <col min="1" max="1" width="12.5703125" customWidth="1"/>
    <col min="2" max="2" width="17.5703125" customWidth="1"/>
    <col min="3" max="3" width="18.42578125" customWidth="1"/>
    <col min="4" max="4" width="24.5703125" customWidth="1"/>
    <col min="5" max="5" width="30.5703125" customWidth="1"/>
    <col min="6" max="6" width="28.42578125" bestFit="1" customWidth="1"/>
  </cols>
  <sheetData>
    <row r="1" spans="1:6" s="19" customFormat="1" ht="67.5" customHeight="1" thickBot="1" x14ac:dyDescent="0.3">
      <c r="A1" s="207" t="s">
        <v>98</v>
      </c>
      <c r="B1" s="207"/>
      <c r="C1" s="207"/>
      <c r="D1" s="207"/>
      <c r="E1" s="207"/>
      <c r="F1" s="207"/>
    </row>
    <row r="2" spans="1:6" ht="19.5" thickBot="1" x14ac:dyDescent="0.35">
      <c r="A2" s="133" t="s">
        <v>24</v>
      </c>
      <c r="B2" s="134"/>
      <c r="C2" s="134"/>
      <c r="D2" s="134"/>
      <c r="E2" s="134"/>
      <c r="F2" s="135"/>
    </row>
    <row r="3" spans="1:6" x14ac:dyDescent="0.25">
      <c r="A3" s="45" t="s">
        <v>40</v>
      </c>
      <c r="B3" s="46"/>
      <c r="C3" s="46"/>
      <c r="D3" s="46" t="s">
        <v>16</v>
      </c>
      <c r="E3" s="46"/>
      <c r="F3" s="47"/>
    </row>
    <row r="4" spans="1:6" ht="15.75" thickBot="1" x14ac:dyDescent="0.3">
      <c r="A4" s="25" t="s">
        <v>41</v>
      </c>
      <c r="B4" s="29"/>
      <c r="C4" s="29"/>
      <c r="D4" s="29" t="s">
        <v>23</v>
      </c>
      <c r="E4" s="29"/>
      <c r="F4" s="26"/>
    </row>
    <row r="5" spans="1:6" ht="15.75" thickBot="1" x14ac:dyDescent="0.3">
      <c r="A5" s="122" t="s">
        <v>0</v>
      </c>
      <c r="B5" s="29"/>
      <c r="C5" s="29"/>
      <c r="D5" s="29" t="s">
        <v>17</v>
      </c>
      <c r="E5" s="29"/>
      <c r="F5" s="26"/>
    </row>
    <row r="6" spans="1:6" x14ac:dyDescent="0.25">
      <c r="A6" s="119">
        <v>93</v>
      </c>
      <c r="B6" s="29"/>
      <c r="C6" s="113"/>
      <c r="D6" s="113" t="s">
        <v>18</v>
      </c>
      <c r="E6" s="113"/>
      <c r="F6" s="28"/>
    </row>
    <row r="7" spans="1:6" ht="15.75" thickBot="1" x14ac:dyDescent="0.3">
      <c r="A7" s="120">
        <v>89</v>
      </c>
      <c r="B7" s="29"/>
      <c r="C7" s="113"/>
      <c r="D7" s="113"/>
      <c r="E7" s="113"/>
      <c r="F7" s="28"/>
    </row>
    <row r="8" spans="1:6" ht="15.75" thickBot="1" x14ac:dyDescent="0.3">
      <c r="A8" s="120">
        <v>97</v>
      </c>
      <c r="B8" s="29"/>
      <c r="C8" s="113"/>
      <c r="D8" s="113"/>
      <c r="E8" s="114" t="s">
        <v>21</v>
      </c>
      <c r="F8" s="63" t="s">
        <v>22</v>
      </c>
    </row>
    <row r="9" spans="1:6" x14ac:dyDescent="0.25">
      <c r="A9" s="120">
        <v>82</v>
      </c>
      <c r="B9" s="29"/>
      <c r="C9" s="29"/>
      <c r="D9" s="56" t="s">
        <v>14</v>
      </c>
      <c r="E9" s="37" t="s">
        <v>94</v>
      </c>
      <c r="F9" s="79">
        <f>AVERAGE(A6:A10)</f>
        <v>90.4</v>
      </c>
    </row>
    <row r="10" spans="1:6" ht="15.75" thickBot="1" x14ac:dyDescent="0.3">
      <c r="A10" s="121">
        <v>91</v>
      </c>
      <c r="B10" s="29"/>
      <c r="C10" s="29"/>
      <c r="D10" s="57" t="s">
        <v>19</v>
      </c>
      <c r="E10" s="80" t="s">
        <v>95</v>
      </c>
      <c r="F10" s="5">
        <f>MEDIAN(A6:A10)</f>
        <v>91</v>
      </c>
    </row>
    <row r="11" spans="1:6" ht="15.75" thickBot="1" x14ac:dyDescent="0.3">
      <c r="B11" s="29"/>
      <c r="C11" s="29"/>
      <c r="D11" s="58" t="s">
        <v>20</v>
      </c>
      <c r="E11" s="40" t="s">
        <v>96</v>
      </c>
      <c r="F11" s="78" t="e">
        <f>_xlfn.MODE.SNGL(A6:A15)</f>
        <v>#N/A</v>
      </c>
    </row>
    <row r="12" spans="1:6" x14ac:dyDescent="0.25">
      <c r="B12" s="29"/>
      <c r="C12" s="113"/>
      <c r="D12" s="153" t="s">
        <v>46</v>
      </c>
      <c r="E12" s="154"/>
      <c r="F12" s="155"/>
    </row>
    <row r="13" spans="1:6" ht="15.75" thickBot="1" x14ac:dyDescent="0.3">
      <c r="B13" s="29"/>
      <c r="C13" s="29"/>
      <c r="D13" s="156"/>
      <c r="E13" s="157"/>
      <c r="F13" s="158"/>
    </row>
    <row r="14" spans="1:6" x14ac:dyDescent="0.25">
      <c r="A14" s="117"/>
      <c r="B14" s="29"/>
      <c r="C14" s="29"/>
      <c r="D14" s="115"/>
      <c r="E14" s="16"/>
      <c r="F14" s="81"/>
    </row>
    <row r="15" spans="1:6" ht="15.75" thickBot="1" x14ac:dyDescent="0.3">
      <c r="A15" s="118"/>
      <c r="B15" s="29"/>
      <c r="C15" s="29"/>
      <c r="D15" s="29"/>
      <c r="E15" s="29"/>
      <c r="F15" s="26"/>
    </row>
    <row r="16" spans="1:6" ht="19.5" thickBot="1" x14ac:dyDescent="0.35">
      <c r="A16" s="133" t="s">
        <v>35</v>
      </c>
      <c r="B16" s="134"/>
      <c r="C16" s="134"/>
      <c r="D16" s="134"/>
      <c r="E16" s="134"/>
      <c r="F16" s="135"/>
    </row>
    <row r="17" spans="1:6" x14ac:dyDescent="0.25">
      <c r="A17" s="25" t="s">
        <v>40</v>
      </c>
      <c r="B17" s="29"/>
      <c r="C17" s="29" t="s">
        <v>16</v>
      </c>
      <c r="D17" s="29"/>
      <c r="E17" s="29"/>
      <c r="F17" s="26"/>
    </row>
    <row r="18" spans="1:6" ht="15.75" thickBot="1" x14ac:dyDescent="0.3">
      <c r="A18" s="25" t="s">
        <v>41</v>
      </c>
      <c r="B18" s="29"/>
      <c r="C18" s="159" t="s">
        <v>13</v>
      </c>
      <c r="D18" s="159"/>
      <c r="E18" s="159"/>
      <c r="F18" s="160"/>
    </row>
    <row r="19" spans="1:6" ht="15.75" thickBot="1" x14ac:dyDescent="0.3">
      <c r="A19" s="52" t="s">
        <v>0</v>
      </c>
      <c r="B19" s="29"/>
      <c r="C19" s="159"/>
      <c r="D19" s="159"/>
      <c r="E19" s="159"/>
      <c r="F19" s="160"/>
    </row>
    <row r="20" spans="1:6" ht="15.75" thickBot="1" x14ac:dyDescent="0.3">
      <c r="A20" s="3">
        <v>12</v>
      </c>
      <c r="B20" s="29"/>
      <c r="C20" s="59"/>
      <c r="D20" s="59"/>
      <c r="E20" s="59"/>
      <c r="F20" s="60"/>
    </row>
    <row r="21" spans="1:6" ht="15.75" thickBot="1" x14ac:dyDescent="0.3">
      <c r="A21" s="1">
        <v>12</v>
      </c>
      <c r="B21" s="29"/>
      <c r="C21" s="29"/>
      <c r="D21" s="113"/>
      <c r="E21" s="83" t="s">
        <v>21</v>
      </c>
      <c r="F21" s="21" t="s">
        <v>28</v>
      </c>
    </row>
    <row r="22" spans="1:6" x14ac:dyDescent="0.25">
      <c r="A22" s="1">
        <v>13</v>
      </c>
      <c r="B22" s="29"/>
      <c r="C22" s="113"/>
      <c r="D22" s="53" t="s">
        <v>29</v>
      </c>
      <c r="E22" s="161" t="s">
        <v>97</v>
      </c>
      <c r="F22" s="9">
        <f t="array" ref="F22:F26">_xlfn.MODE.MULT(A20:A33)</f>
        <v>12</v>
      </c>
    </row>
    <row r="23" spans="1:6" x14ac:dyDescent="0.25">
      <c r="A23" s="1">
        <v>14</v>
      </c>
      <c r="B23" s="29"/>
      <c r="C23" s="113"/>
      <c r="D23" s="54" t="s">
        <v>30</v>
      </c>
      <c r="E23" s="162"/>
      <c r="F23" s="5">
        <v>14</v>
      </c>
    </row>
    <row r="24" spans="1:6" x14ac:dyDescent="0.25">
      <c r="A24" s="1">
        <v>14</v>
      </c>
      <c r="B24" s="29"/>
      <c r="C24" s="113"/>
      <c r="D24" s="54" t="s">
        <v>31</v>
      </c>
      <c r="E24" s="162"/>
      <c r="F24" s="5" t="e">
        <v>#N/A</v>
      </c>
    </row>
    <row r="25" spans="1:6" x14ac:dyDescent="0.25">
      <c r="A25" s="1">
        <v>15</v>
      </c>
      <c r="B25" s="29"/>
      <c r="C25" s="113"/>
      <c r="D25" s="54" t="s">
        <v>32</v>
      </c>
      <c r="E25" s="162"/>
      <c r="F25" s="85" t="e">
        <v>#N/A</v>
      </c>
    </row>
    <row r="26" spans="1:6" ht="15.75" thickBot="1" x14ac:dyDescent="0.3">
      <c r="A26" s="1">
        <v>16</v>
      </c>
      <c r="B26" s="29"/>
      <c r="C26" s="113"/>
      <c r="D26" s="50" t="s">
        <v>33</v>
      </c>
      <c r="E26" s="163"/>
      <c r="F26" s="84" t="e">
        <v>#N/A</v>
      </c>
    </row>
    <row r="27" spans="1:6" ht="15.75" thickBot="1" x14ac:dyDescent="0.3">
      <c r="A27" s="2">
        <v>17</v>
      </c>
      <c r="B27" s="29"/>
      <c r="C27" s="113"/>
      <c r="D27" s="145" t="s">
        <v>15</v>
      </c>
      <c r="E27" s="146"/>
      <c r="F27" s="147"/>
    </row>
    <row r="28" spans="1:6" ht="15.75" thickBot="1" x14ac:dyDescent="0.3">
      <c r="A28" s="65"/>
      <c r="B28" s="36"/>
      <c r="C28" s="123"/>
      <c r="D28" s="148"/>
      <c r="E28" s="149"/>
      <c r="F28" s="150"/>
    </row>
    <row r="29" spans="1:6" x14ac:dyDescent="0.25">
      <c r="A29" s="116"/>
      <c r="B29" s="29"/>
      <c r="C29" s="86"/>
      <c r="D29" s="86"/>
      <c r="E29" s="86"/>
      <c r="F29" s="46"/>
    </row>
    <row r="30" spans="1:6" x14ac:dyDescent="0.25">
      <c r="A30" s="116"/>
      <c r="B30" s="29"/>
      <c r="C30" s="29"/>
      <c r="D30" s="14"/>
      <c r="E30" s="29"/>
      <c r="F30" s="29"/>
    </row>
    <row r="31" spans="1:6" x14ac:dyDescent="0.25">
      <c r="A31" s="116"/>
      <c r="B31" s="29"/>
      <c r="C31" s="29"/>
      <c r="D31" s="14"/>
      <c r="E31" s="29"/>
      <c r="F31" s="29"/>
    </row>
    <row r="32" spans="1:6" x14ac:dyDescent="0.25">
      <c r="A32" s="116"/>
      <c r="B32" s="29"/>
      <c r="C32" s="29"/>
      <c r="D32" s="15"/>
      <c r="E32" s="29"/>
      <c r="F32" s="29"/>
    </row>
    <row r="33" spans="1:6" x14ac:dyDescent="0.25">
      <c r="A33" s="116"/>
      <c r="B33" s="29"/>
      <c r="C33" s="29"/>
      <c r="D33" s="15"/>
      <c r="E33" s="29"/>
      <c r="F33" s="29"/>
    </row>
    <row r="34" spans="1:6" x14ac:dyDescent="0.25">
      <c r="A34" s="25"/>
      <c r="B34" s="29"/>
      <c r="C34" s="29"/>
      <c r="D34" s="29"/>
      <c r="E34" s="29"/>
      <c r="F34" s="29"/>
    </row>
  </sheetData>
  <mergeCells count="7">
    <mergeCell ref="A1:F1"/>
    <mergeCell ref="D27:F28"/>
    <mergeCell ref="A2:F2"/>
    <mergeCell ref="D12:F13"/>
    <mergeCell ref="A16:F16"/>
    <mergeCell ref="C18:F19"/>
    <mergeCell ref="E22:E2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workbookViewId="0">
      <selection sqref="A1:F1"/>
    </sheetView>
  </sheetViews>
  <sheetFormatPr defaultRowHeight="15" x14ac:dyDescent="0.25"/>
  <cols>
    <col min="1" max="1" width="12.5703125" customWidth="1"/>
    <col min="2" max="2" width="17.5703125" customWidth="1"/>
    <col min="3" max="3" width="18.42578125" customWidth="1"/>
    <col min="4" max="4" width="24.5703125" customWidth="1"/>
    <col min="5" max="5" width="30.5703125" customWidth="1"/>
    <col min="6" max="6" width="28.42578125" customWidth="1"/>
  </cols>
  <sheetData>
    <row r="1" spans="1:6" s="19" customFormat="1" ht="67.5" customHeight="1" thickBot="1" x14ac:dyDescent="0.3">
      <c r="A1" s="207" t="s">
        <v>98</v>
      </c>
      <c r="B1" s="207"/>
      <c r="C1" s="207"/>
      <c r="D1" s="207"/>
      <c r="E1" s="207"/>
      <c r="F1" s="207"/>
    </row>
    <row r="2" spans="1:6" ht="19.5" thickBot="1" x14ac:dyDescent="0.35">
      <c r="A2" s="133" t="s">
        <v>60</v>
      </c>
      <c r="B2" s="134"/>
      <c r="C2" s="134"/>
      <c r="D2" s="134"/>
      <c r="E2" s="134"/>
      <c r="F2" s="135"/>
    </row>
    <row r="3" spans="1:6" x14ac:dyDescent="0.25">
      <c r="A3" s="72" t="s">
        <v>10</v>
      </c>
      <c r="B3" s="73"/>
      <c r="C3" s="73"/>
      <c r="D3" s="24"/>
      <c r="E3" s="24"/>
      <c r="F3" s="47"/>
    </row>
    <row r="4" spans="1:6" x14ac:dyDescent="0.25">
      <c r="A4" s="70" t="s">
        <v>40</v>
      </c>
      <c r="B4" s="71"/>
      <c r="C4" s="33"/>
      <c r="D4" s="33" t="s">
        <v>16</v>
      </c>
      <c r="E4" s="29"/>
      <c r="F4" s="26"/>
    </row>
    <row r="5" spans="1:6" ht="15.75" thickBot="1" x14ac:dyDescent="0.3">
      <c r="A5" s="170" t="s">
        <v>41</v>
      </c>
      <c r="B5" s="171"/>
      <c r="C5" s="33"/>
      <c r="D5" s="74" t="s">
        <v>55</v>
      </c>
      <c r="E5" s="29"/>
      <c r="F5" s="26"/>
    </row>
    <row r="6" spans="1:6" ht="15.75" thickBot="1" x14ac:dyDescent="0.3">
      <c r="A6" s="4" t="s">
        <v>5</v>
      </c>
      <c r="B6" s="4" t="s">
        <v>6</v>
      </c>
      <c r="C6" s="33"/>
      <c r="D6" s="33"/>
      <c r="E6" s="29"/>
      <c r="F6" s="26"/>
    </row>
    <row r="7" spans="1:6" ht="15.75" thickBot="1" x14ac:dyDescent="0.3">
      <c r="A7" s="7">
        <v>82</v>
      </c>
      <c r="B7" s="3">
        <v>103</v>
      </c>
      <c r="C7" s="34"/>
      <c r="D7" s="10"/>
      <c r="E7" s="21" t="s">
        <v>21</v>
      </c>
      <c r="F7" s="21" t="s">
        <v>25</v>
      </c>
    </row>
    <row r="8" spans="1:6" x14ac:dyDescent="0.25">
      <c r="A8" s="5">
        <v>77</v>
      </c>
      <c r="B8" s="1">
        <v>111</v>
      </c>
      <c r="C8" s="29"/>
      <c r="D8" s="172" t="s">
        <v>59</v>
      </c>
      <c r="E8" s="174" t="s">
        <v>61</v>
      </c>
      <c r="F8" s="176">
        <f>CORREL(A7:A16,B7:B16)</f>
        <v>0.40953156328427209</v>
      </c>
    </row>
    <row r="9" spans="1:6" x14ac:dyDescent="0.25">
      <c r="A9" s="5">
        <v>90</v>
      </c>
      <c r="B9" s="1">
        <v>121</v>
      </c>
      <c r="C9" s="29"/>
      <c r="D9" s="173"/>
      <c r="E9" s="175"/>
      <c r="F9" s="177"/>
    </row>
    <row r="10" spans="1:6" x14ac:dyDescent="0.25">
      <c r="A10" s="5">
        <v>71</v>
      </c>
      <c r="B10" s="1">
        <v>103</v>
      </c>
      <c r="C10" s="29"/>
      <c r="D10" s="90" t="s">
        <v>56</v>
      </c>
      <c r="E10" s="80" t="s">
        <v>62</v>
      </c>
      <c r="F10" s="91">
        <f>SLOPE(B7:B16,A7:A16)</f>
        <v>0.28215767634854771</v>
      </c>
    </row>
    <row r="11" spans="1:6" x14ac:dyDescent="0.25">
      <c r="A11" s="5">
        <v>62</v>
      </c>
      <c r="B11" s="1">
        <v>104</v>
      </c>
      <c r="C11" s="29"/>
      <c r="D11" s="54" t="s">
        <v>57</v>
      </c>
      <c r="E11" s="80" t="s">
        <v>63</v>
      </c>
      <c r="F11" s="92">
        <f>INTERCEPT(B7:B16,A7:A16)</f>
        <v>90.509543568464721</v>
      </c>
    </row>
    <row r="12" spans="1:6" x14ac:dyDescent="0.25">
      <c r="A12" s="5">
        <v>68</v>
      </c>
      <c r="B12" s="1">
        <v>120</v>
      </c>
      <c r="C12" s="29"/>
      <c r="D12" s="178" t="s">
        <v>58</v>
      </c>
      <c r="E12" s="180" t="s">
        <v>64</v>
      </c>
      <c r="F12" s="182">
        <f>RSQ(B7:B16,A7:A16)</f>
        <v>0.16771610132605985</v>
      </c>
    </row>
    <row r="13" spans="1:6" ht="15.75" thickBot="1" x14ac:dyDescent="0.3">
      <c r="A13" s="5">
        <v>74</v>
      </c>
      <c r="B13" s="1">
        <v>118</v>
      </c>
      <c r="C13" s="29"/>
      <c r="D13" s="179"/>
      <c r="E13" s="181"/>
      <c r="F13" s="183"/>
    </row>
    <row r="14" spans="1:6" x14ac:dyDescent="0.25">
      <c r="A14" s="5">
        <v>84</v>
      </c>
      <c r="B14" s="1">
        <v>118</v>
      </c>
      <c r="C14" s="29"/>
      <c r="D14" s="164" t="s">
        <v>4</v>
      </c>
      <c r="E14" s="165"/>
      <c r="F14" s="166"/>
    </row>
    <row r="15" spans="1:6" x14ac:dyDescent="0.25">
      <c r="A15" s="5">
        <v>94</v>
      </c>
      <c r="B15" s="1">
        <v>116</v>
      </c>
      <c r="C15" s="29"/>
      <c r="D15" s="184"/>
      <c r="E15" s="185"/>
      <c r="F15" s="186"/>
    </row>
    <row r="16" spans="1:6" ht="15.75" thickBot="1" x14ac:dyDescent="0.3">
      <c r="A16" s="6">
        <v>88</v>
      </c>
      <c r="B16" s="2">
        <v>114</v>
      </c>
      <c r="C16" s="29"/>
      <c r="D16" s="167"/>
      <c r="E16" s="168"/>
      <c r="F16" s="169"/>
    </row>
    <row r="17" spans="1:6" x14ac:dyDescent="0.25">
      <c r="A17" s="142" t="s">
        <v>11</v>
      </c>
      <c r="B17" s="144"/>
      <c r="C17" s="29"/>
      <c r="D17" s="164" t="s">
        <v>65</v>
      </c>
      <c r="E17" s="165"/>
      <c r="F17" s="166"/>
    </row>
    <row r="18" spans="1:6" ht="15.75" thickBot="1" x14ac:dyDescent="0.3">
      <c r="A18" s="145"/>
      <c r="B18" s="147"/>
      <c r="C18" s="29"/>
      <c r="D18" s="167"/>
      <c r="E18" s="168"/>
      <c r="F18" s="169"/>
    </row>
    <row r="19" spans="1:6" ht="30.75" customHeight="1" thickBot="1" x14ac:dyDescent="0.3">
      <c r="A19" s="148"/>
      <c r="B19" s="150"/>
      <c r="C19" s="36"/>
      <c r="D19" s="94"/>
      <c r="E19" s="94"/>
      <c r="F19" s="95"/>
    </row>
  </sheetData>
  <mergeCells count="12">
    <mergeCell ref="A1:F1"/>
    <mergeCell ref="D17:F18"/>
    <mergeCell ref="A5:B5"/>
    <mergeCell ref="A2:F2"/>
    <mergeCell ref="A17:B19"/>
    <mergeCell ref="D8:D9"/>
    <mergeCell ref="E8:E9"/>
    <mergeCell ref="F8:F9"/>
    <mergeCell ref="D12:D13"/>
    <mergeCell ref="E12:E13"/>
    <mergeCell ref="F12:F13"/>
    <mergeCell ref="D14:F1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workbookViewId="0">
      <selection sqref="A1:F1"/>
    </sheetView>
  </sheetViews>
  <sheetFormatPr defaultRowHeight="15" x14ac:dyDescent="0.25"/>
  <cols>
    <col min="1" max="1" width="23.5703125" bestFit="1" customWidth="1"/>
    <col min="2" max="2" width="13" customWidth="1"/>
    <col min="3" max="3" width="13.28515625" customWidth="1"/>
    <col min="4" max="4" width="24.5703125" customWidth="1"/>
    <col min="5" max="5" width="30.5703125" customWidth="1"/>
    <col min="6" max="6" width="28.42578125" customWidth="1"/>
  </cols>
  <sheetData>
    <row r="1" spans="1:6" ht="19.5" thickBot="1" x14ac:dyDescent="0.35">
      <c r="A1" s="133" t="s">
        <v>66</v>
      </c>
      <c r="B1" s="134"/>
      <c r="C1" s="134"/>
      <c r="D1" s="134"/>
      <c r="E1" s="134"/>
      <c r="F1" s="135"/>
    </row>
    <row r="2" spans="1:6" x14ac:dyDescent="0.25">
      <c r="A2" s="72" t="s">
        <v>80</v>
      </c>
      <c r="B2" s="73"/>
      <c r="C2" s="73"/>
      <c r="D2" s="24"/>
      <c r="E2" s="24"/>
      <c r="F2" s="47"/>
    </row>
    <row r="3" spans="1:6" x14ac:dyDescent="0.25">
      <c r="A3" s="70" t="s">
        <v>40</v>
      </c>
      <c r="B3" s="71"/>
      <c r="C3" s="33"/>
      <c r="D3" s="33" t="s">
        <v>16</v>
      </c>
      <c r="E3" s="29"/>
      <c r="F3" s="26"/>
    </row>
    <row r="4" spans="1:6" ht="15.75" thickBot="1" x14ac:dyDescent="0.3">
      <c r="A4" s="170" t="s">
        <v>82</v>
      </c>
      <c r="B4" s="171"/>
      <c r="C4" s="33"/>
      <c r="D4" s="200" t="s">
        <v>81</v>
      </c>
      <c r="E4" s="200"/>
      <c r="F4" s="26"/>
    </row>
    <row r="5" spans="1:6" ht="15.75" thickBot="1" x14ac:dyDescent="0.3">
      <c r="A5" s="21" t="s">
        <v>74</v>
      </c>
      <c r="B5" s="21" t="s">
        <v>75</v>
      </c>
      <c r="C5" s="33"/>
      <c r="D5" s="10"/>
      <c r="E5" s="21" t="s">
        <v>21</v>
      </c>
      <c r="F5" s="21" t="s">
        <v>25</v>
      </c>
    </row>
    <row r="6" spans="1:6" x14ac:dyDescent="0.25">
      <c r="A6" s="101" t="s">
        <v>76</v>
      </c>
      <c r="B6" s="3">
        <v>30</v>
      </c>
      <c r="C6" s="34"/>
      <c r="D6" s="196" t="s">
        <v>69</v>
      </c>
      <c r="E6" s="174" t="s">
        <v>71</v>
      </c>
      <c r="F6" s="198">
        <f>PRODUCT(B6,B7)</f>
        <v>9</v>
      </c>
    </row>
    <row r="7" spans="1:6" x14ac:dyDescent="0.25">
      <c r="A7" s="100" t="s">
        <v>77</v>
      </c>
      <c r="B7" s="1">
        <v>0.3</v>
      </c>
      <c r="C7" s="29"/>
      <c r="D7" s="197"/>
      <c r="E7" s="175"/>
      <c r="F7" s="199"/>
    </row>
    <row r="8" spans="1:6" ht="15.75" thickBot="1" x14ac:dyDescent="0.3">
      <c r="A8" s="102" t="s">
        <v>78</v>
      </c>
      <c r="B8" s="2">
        <v>10</v>
      </c>
      <c r="C8" s="29"/>
      <c r="D8" s="201" t="s">
        <v>68</v>
      </c>
      <c r="E8" s="180" t="s">
        <v>83</v>
      </c>
      <c r="F8" s="182">
        <f>SQRT(PRODUCT(B6,B7,(1-B7)))</f>
        <v>2.5099800796022267</v>
      </c>
    </row>
    <row r="9" spans="1:6" x14ac:dyDescent="0.25">
      <c r="A9" s="103"/>
      <c r="B9" s="105"/>
      <c r="C9" s="29"/>
      <c r="D9" s="173"/>
      <c r="E9" s="202"/>
      <c r="F9" s="177"/>
    </row>
    <row r="10" spans="1:6" x14ac:dyDescent="0.25">
      <c r="A10" s="104"/>
      <c r="B10" s="106"/>
      <c r="C10" s="29"/>
      <c r="D10" s="206" t="s">
        <v>67</v>
      </c>
      <c r="E10" s="180" t="s">
        <v>72</v>
      </c>
      <c r="F10" s="182">
        <f>_xlfn.BINOM.DIST(B8,B6,B7,FALSE)</f>
        <v>0.14156170106200108</v>
      </c>
    </row>
    <row r="11" spans="1:6" ht="15.75" thickBot="1" x14ac:dyDescent="0.3">
      <c r="A11" s="104"/>
      <c r="B11" s="106"/>
      <c r="C11" s="29"/>
      <c r="D11" s="203"/>
      <c r="E11" s="181"/>
      <c r="F11" s="183"/>
    </row>
    <row r="12" spans="1:6" x14ac:dyDescent="0.25">
      <c r="A12" s="104"/>
      <c r="B12" s="106"/>
      <c r="C12" s="29"/>
      <c r="D12" s="172" t="s">
        <v>70</v>
      </c>
      <c r="E12" s="174" t="s">
        <v>73</v>
      </c>
      <c r="F12" s="204">
        <f>_xlfn.BINOM.DIST(B8,B6,B7,TRUE)</f>
        <v>0.73037038630272288</v>
      </c>
    </row>
    <row r="13" spans="1:6" s="19" customFormat="1" ht="15.75" thickBot="1" x14ac:dyDescent="0.3">
      <c r="A13" s="104"/>
      <c r="B13" s="106"/>
      <c r="C13" s="29"/>
      <c r="D13" s="203"/>
      <c r="E13" s="181"/>
      <c r="F13" s="205"/>
    </row>
    <row r="14" spans="1:6" s="19" customFormat="1" x14ac:dyDescent="0.25">
      <c r="A14" s="104"/>
      <c r="B14" s="106"/>
      <c r="C14" s="29"/>
      <c r="D14" s="187" t="s">
        <v>79</v>
      </c>
      <c r="E14" s="188"/>
      <c r="F14" s="189"/>
    </row>
    <row r="15" spans="1:6" x14ac:dyDescent="0.25">
      <c r="A15" s="104"/>
      <c r="B15" s="106"/>
      <c r="C15" s="29"/>
      <c r="D15" s="190"/>
      <c r="E15" s="191"/>
      <c r="F15" s="192"/>
    </row>
    <row r="16" spans="1:6" ht="15.75" thickBot="1" x14ac:dyDescent="0.3">
      <c r="A16" s="104"/>
      <c r="B16" s="106"/>
      <c r="C16" s="29"/>
      <c r="D16" s="193"/>
      <c r="E16" s="194"/>
      <c r="F16" s="195"/>
    </row>
    <row r="17" spans="1:6" ht="15.75" thickBot="1" x14ac:dyDescent="0.3">
      <c r="A17" s="75"/>
      <c r="B17" s="76"/>
      <c r="C17" s="36"/>
      <c r="D17" s="94"/>
      <c r="E17" s="94"/>
      <c r="F17" s="95"/>
    </row>
  </sheetData>
  <mergeCells count="16">
    <mergeCell ref="D14:F16"/>
    <mergeCell ref="A1:F1"/>
    <mergeCell ref="A4:B4"/>
    <mergeCell ref="D6:D7"/>
    <mergeCell ref="E6:E7"/>
    <mergeCell ref="F6:F7"/>
    <mergeCell ref="D4:E4"/>
    <mergeCell ref="D8:D9"/>
    <mergeCell ref="E8:E9"/>
    <mergeCell ref="F8:F9"/>
    <mergeCell ref="D12:D13"/>
    <mergeCell ref="E12:E13"/>
    <mergeCell ref="F12:F13"/>
    <mergeCell ref="D10:D11"/>
    <mergeCell ref="E10:E11"/>
    <mergeCell ref="F10:F1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Chapter 3</vt:lpstr>
      <vt:lpstr>Sheet1</vt:lpstr>
      <vt:lpstr>Chapter 4</vt:lpstr>
      <vt:lpstr>Chapter 5</vt:lpstr>
      <vt:lpstr>Chapter 6</vt:lpstr>
      <vt:lpstr>Chapter 7</vt:lpstr>
      <vt:lpstr>Chapter 8</vt:lpstr>
    </vt:vector>
  </TitlesOfParts>
  <Company>Regent University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Eric Dryfka</dc:creator>
  <cp:lastModifiedBy>Katherine Solivan</cp:lastModifiedBy>
  <cp:lastPrinted>2016-11-02T20:23:24Z</cp:lastPrinted>
  <dcterms:created xsi:type="dcterms:W3CDTF">2010-12-03T17:54:23Z</dcterms:created>
  <dcterms:modified xsi:type="dcterms:W3CDTF">2019-09-16T19:30:19Z</dcterms:modified>
</cp:coreProperties>
</file>